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8.31.216\share\101_soumu\01総務課(一般文書)\99永年\04財務係\財政部門（旧から移動）2022.03.15\13_決算\06_財政状況資料集\R5決算\3_提出\"/>
    </mc:Choice>
  </mc:AlternateContent>
  <xr:revisionPtr revIDLastSave="0" documentId="13_ncr:1_{47CEB42C-3009-4C6F-8CCC-5432C42A94E6}" xr6:coauthVersionLast="43" xr6:coauthVersionMax="43" xr10:uidLastSave="{00000000-0000-0000-0000-000000000000}"/>
  <bookViews>
    <workbookView xWindow="-120" yWindow="-120" windowWidth="20730" windowHeight="11160" tabRatio="752"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C36" i="10"/>
  <c r="BW35" i="10"/>
  <c r="BE35" i="10"/>
  <c r="C35" i="10"/>
  <c r="CO34" i="10"/>
  <c r="CO35" i="10" s="1"/>
  <c r="CO36" i="10" s="1"/>
  <c r="CO37" i="10" s="1"/>
  <c r="CO38" i="10" s="1"/>
  <c r="CO39" i="10" s="1"/>
  <c r="CO40" i="10" s="1"/>
  <c r="CO41" i="10" s="1"/>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<sst xmlns="http://schemas.openxmlformats.org/spreadsheetml/2006/main" count="1019" uniqueCount="556">
  <si>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</si>
  <si>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</si>
  <si>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</si>
  <si>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</si>
  <si>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</si>
  <si>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</si>
  <si>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</si>
  <si>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</si>
  <si>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</si>
  <si>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</si>
  <si>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</si>
  <si>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</si>
  <si>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</si>
  <si>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</si>
  <si>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</si>
  <si>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</si>
  <si>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</si>
  <si>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</si>
  <si>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</si>
  <si>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</si>
  <si>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</si>
  <si>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</si>
  <si>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</si>
  <si>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</si>
  <si>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</si>
  <si>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</si>
  <si>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</si>
  <si>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</si>
  <si>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</si>
  <si>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</si>
  <si>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</si>
  <si>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</si>
  <si>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</si>
  <si>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</si>
  <si>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</si>
  <si>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</si>
  <si>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</si>
  <si>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</si>
  <si>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</si>
  <si>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</si>
  <si>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</si>
  <si>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</si>
  <si>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</si>
  <si>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</si>
  <si>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</si>
  <si>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</si>
  <si>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</si>
  <si>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</si>
  <si>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</si>
  <si>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</si>
  <si>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</si>
  <si>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</si>
  <si>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</si>
  <si>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</si>
  <si>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</si>
  <si>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</si>
  <si>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</si>
  <si>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</si>
  <si>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</si>
  <si>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</si>
  <si>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</si>
  <si>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</si>
  <si>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</si>
  <si>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</si>
  <si>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</si>
  <si>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</si>
  <si>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</si>
  <si>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</si>
  <si>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</si>
  <si>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</si>
  <si>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</si>
  <si>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</si>
  <si>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</si>
  <si>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</si>
  <si>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</si>
  <si>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</si>
  <si>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</si>
  <si>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</si>
  <si>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</si>
  <si>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</si>
  <si>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</si>
  <si>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</si>
  <si>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</si>
  <si>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</si>
  <si>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</si>
  <si>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</si>
  <si>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</si>
  <si>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</si>
  <si>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</si>
  <si>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</si>
  <si>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</si>
  <si>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</si>
  <si>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</si>
  <si>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</si>
  <si>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矢吹町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</si>
  <si>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</si>
  <si>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</si>
  <si>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</si>
  <si>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</si>
  <si>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</si>
  <si>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</si>
  <si>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</si>
  <si>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</si>
  <si>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</si>
  <si>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</si>
  <si>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</si>
  <si>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</si>
  <si>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</si>
  <si>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</si>
  <si>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</si>
  <si>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</si>
  <si>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</si>
  <si>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</si>
  <si>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</si>
  <si>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</si>
  <si>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</si>
  <si>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</si>
  <si>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</si>
  <si>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</si>
  <si>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</si>
  <si>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</si>
  <si>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</si>
  <si>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</si>
  <si>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</si>
  <si>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</si>
  <si>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</si>
  <si>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</si>
  <si>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</si>
  <si>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</si>
  <si>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</si>
  <si>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</si>
  <si>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</si>
  <si>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</si>
  <si>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</si>
  <si>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</si>
  <si>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</si>
  <si>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</si>
  <si>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</si>
  <si>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</si>
  <si>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</si>
  <si>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</si>
  <si>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</si>
  <si>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</si>
  <si>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</si>
  <si>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</si>
  <si>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</si>
  <si>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</si>
  <si>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</si>
  <si>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</si>
  <si>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</si>
  <si>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</si>
  <si>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</si>
  <si>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</si>
  <si>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</si>
  <si>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</si>
  <si>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</si>
  <si>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</si>
  <si>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</si>
  <si>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</si>
  <si>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</si>
  <si>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</si>
  <si>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</si>
  <si>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</si>
  <si>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</si>
  <si>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</si>
  <si>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</si>
  <si>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</si>
  <si>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</si>
  <si>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</si>
  <si>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</si>
  <si>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</si>
  <si>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</si>
  <si>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</si>
  <si>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</si>
  <si>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</si>
  <si>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</si>
  <si>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</si>
  <si>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</si>
  <si>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</si>
  <si>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</si>
  <si>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</si>
  <si>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</si>
  <si>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</si>
  <si>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</si>
  <si>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</si>
  <si>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</si>
  <si>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</si>
  <si>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</si>
  <si>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</si>
  <si>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</si>
  <si>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</si>
  <si>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</si>
  <si>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</si>
  <si>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</si>
  <si>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</si>
  <si>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</si>
  <si>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</si>
  <si>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</si>
  <si>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</si>
  <si>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</si>
  <si>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</si>
  <si>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</si>
  <si>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</si>
  <si>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</si>
  <si>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福島県矢吹町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</si>
  <si>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</si>
  <si>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</si>
  <si>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</si>
  <si>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</si>
  <si>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</si>
  <si>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</si>
  <si>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</si>
  <si>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</si>
  <si>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</si>
  <si>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</si>
  <si>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</si>
  <si>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</si>
  <si>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</si>
  <si>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</si>
  <si>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</si>
  <si>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</si>
  <si>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</si>
  <si>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</si>
  <si>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</si>
  <si>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</si>
  <si>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</si>
  <si>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</si>
  <si>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</si>
  <si>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</si>
  <si>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</si>
  <si>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</si>
  <si>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</si>
  <si>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</si>
  <si>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</si>
  <si>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</si>
  <si>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</si>
  <si>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</si>
  <si>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</si>
  <si>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</si>
  <si>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</si>
  <si>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</si>
  <si>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</si>
  <si>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</si>
  <si>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</si>
  <si>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</si>
  <si>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</si>
  <si>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</si>
  <si>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</si>
  <si>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</si>
  <si>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</si>
  <si>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</si>
  <si>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</si>
  <si>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</si>
  <si>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</si>
  <si>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</si>
  <si>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</si>
  <si>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</si>
  <si>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</si>
  <si>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</si>
  <si>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</si>
  <si>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</si>
  <si>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</si>
  <si>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</si>
  <si>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</si>
  <si>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</si>
  <si>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</si>
  <si>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</si>
  <si>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</si>
  <si>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</si>
  <si>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</si>
  <si>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</si>
  <si>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</si>
  <si>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</si>
  <si>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</si>
  <si>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</si>
  <si>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</si>
  <si>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</si>
  <si>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</si>
  <si>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</si>
  <si>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</si>
  <si>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</si>
  <si>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</si>
  <si>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</si>
  <si>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</si>
  <si>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</si>
  <si>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</si>
  <si>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</si>
  <si>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</si>
  <si>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</si>
  <si>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</si>
  <si>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</si>
  <si>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</si>
  <si>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</si>
  <si>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</si>
  <si>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</si>
  <si>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</si>
  <si>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</si>
  <si>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</si>
  <si>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</si>
  <si>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</si>
  <si>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</si>
  <si>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</si>
  <si>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</si>
  <si>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</si>
  <si>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</si>
  <si>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</si>
  <si>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</si>
  <si>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</si>
  <si>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</si>
  <si>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</si>
  <si>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</si>
  <si>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</si>
  <si>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</si>
  <si>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</si>
  <si>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</si>
  <si>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</si>
  <si>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</si>
  <si>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</si>
  <si>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</si>
  <si>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</si>
  <si>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</si>
  <si>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</si>
  <si>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</si>
  <si>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</si>
  <si>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</si>
  <si>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</si>
  <si>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</si>
  <si>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</si>
  <si>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</si>
  <si>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</si>
  <si>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</si>
  <si>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</si>
  <si>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</si>
  <si>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</si>
  <si>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</si>
  <si>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</si>
  <si>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</si>
  <si>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</si>
  <si>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</si>
  <si>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</si>
  <si>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</si>
  <si>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</si>
  <si>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</si>
  <si>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</si>
  <si>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</si>
  <si>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</si>
  <si>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</si>
  <si>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</si>
  <si>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</si>
  <si>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</si>
  <si>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</si>
  <si>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</si>
  <si>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</si>
  <si>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</si>
  <si>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</si>
  <si>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福島県矢吹町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</si>
  <si>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</si>
  <si>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</si>
  <si>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</si>
  <si>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</si>
  <si>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</si>
  <si>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</si>
  <si>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</si>
  <si>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</si>
  <si>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</si>
  <si>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</si>
  <si>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</si>
  <si>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</si>
  <si>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</si>
  <si>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</si>
  <si>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</si>
  <si>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</si>
  <si>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</si>
  <si>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</si>
  <si>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</si>
  <si>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</si>
  <si>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</si>
  <si>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</si>
  <si>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</si>
  <si>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</si>
  <si>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</si>
  <si>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</si>
  <si>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</si>
  <si>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</si>
  <si>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</si>
  <si>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</si>
  <si>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</si>
  <si>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</si>
  <si>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</si>
  <si>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</si>
  <si>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</si>
  <si>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</si>
  <si>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</si>
  <si>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</si>
  <si>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</si>
  <si>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</si>
  <si>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</si>
  <si>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</si>
  <si>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</si>
  <si>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</si>
  <si>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</si>
  <si>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</si>
  <si>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</si>
  <si>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</si>
  <si>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</si>
  <si>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</si>
  <si>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</si>
  <si>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</si>
  <si>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</si>
  <si>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</si>
  <si>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</si>
  <si>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</si>
  <si>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</si>
  <si>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</si>
  <si>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</si>
  <si>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</si>
  <si>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</si>
  <si>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</si>
  <si>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</si>
  <si>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</si>
  <si>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</si>
  <si>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</si>
  <si>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</si>
  <si>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</si>
  <si>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</si>
  <si>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</si>
  <si>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</si>
  <si>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</si>
  <si>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</si>
  <si>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</si>
  <si>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</si>
  <si>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</si>
  <si>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</si>
  <si>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</si>
  <si>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</si>
  <si>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</si>
  <si>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</si>
  <si>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</si>
  <si>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</si>
  <si>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</si>
  <si>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</si>
  <si>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</si>
  <si>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</si>
  <si>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</si>
  <si>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</si>
  <si>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</si>
  <si>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</si>
  <si>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</si>
  <si>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</si>
  <si>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</si>
  <si>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</si>
  <si>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</si>
  <si>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</si>
  <si>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</si>
  <si>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</si>
  <si>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</si>
  <si>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</si>
  <si>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</si>
  <si>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</si>
  <si>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</si>
  <si>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</si>
  <si>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</si>
  <si>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</si>
  <si>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</si>
  <si>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</si>
  <si>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</si>
  <si>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</si>
  <si>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</si>
  <si>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</si>
  <si>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</si>
  <si>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</si>
  <si>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</si>
  <si>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</si>
  <si>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</si>
  <si>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</si>
  <si>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</si>
  <si>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</si>
  <si>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</si>
  <si>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</si>
  <si>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</si>
  <si>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</si>
  <si>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</si>
  <si>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</si>
  <si>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</si>
  <si>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</si>
  <si>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</si>
  <si>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</si>
  <si>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</si>
  <si>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</si>
  <si>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</si>
  <si>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</si>
  <si>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</si>
  <si>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</si>
  <si>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</si>
  <si>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</si>
  <si>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</si>
  <si>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</si>
  <si>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</si>
  <si>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</si>
  <si>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</si>
  <si>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</si>
  <si>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</si>
  <si>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</si>
  <si>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</si>
  <si>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</si>
  <si>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</si>
  <si>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</si>
  <si>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</si>
  <si>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</si>
  <si>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</si>
  <si>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</si>
  <si>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</si>
  <si>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</si>
  <si>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</si>
  <si>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</si>
  <si>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</si>
  <si>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</si>
  <si>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</si>
  <si>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</si>
  <si>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</si>
  <si>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</si>
  <si>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</si>
  <si>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</si>
  <si>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</si>
  <si>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</si>
  <si>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</si>
  <si>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</si>
  <si>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</si>
  <si>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</si>
  <si>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</si>
  <si>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</si>
  <si>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</si>
  <si>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6.46</t>
  </si>
  <si>
    <t>▲ 9.83</t>
  </si>
  <si>
    <t>▲ 6.05</t>
  </si>
  <si>
    <t>後期高齢者医療特別会計</t>
  </si>
  <si>
    <t>▲ 0.02</t>
  </si>
  <si>
    <t>水道事業会計</t>
  </si>
  <si>
    <t>一般会計</t>
  </si>
  <si>
    <t>下水道事業会計</t>
  </si>
  <si>
    <t>介護保険特別会計</t>
  </si>
  <si>
    <t>国民健康保険特別会計</t>
  </si>
  <si>
    <t>土地造成事業特別会計</t>
  </si>
  <si>
    <t>その他会計（赤字）</t>
  </si>
  <si>
    <t>その他会計（黒字）</t>
  </si>
  <si>
    <t>R01</t>
    <phoneticPr fontId="5"/>
  </si>
  <si>
    <t>R02</t>
    <phoneticPr fontId="5"/>
  </si>
  <si>
    <t>R03</t>
    <phoneticPr fontId="5"/>
  </si>
  <si>
    <t>R04</t>
    <phoneticPr fontId="5"/>
  </si>
  <si>
    <t>R05</t>
    <phoneticPr fontId="5"/>
  </si>
  <si>
    <t>白河地方土地開発公社</t>
    <phoneticPr fontId="2"/>
  </si>
  <si>
    <t>公共施設等整備基金</t>
    <rPh sb="0" eb="9">
      <t>コウキョウシセツトウセイビキキン</t>
    </rPh>
    <phoneticPr fontId="5"/>
  </si>
  <si>
    <t>子ども子育て支援基金</t>
    <rPh sb="0" eb="1">
      <t>コ</t>
    </rPh>
    <rPh sb="3" eb="5">
      <t>コソダ</t>
    </rPh>
    <rPh sb="6" eb="10">
      <t>シエンキキン</t>
    </rPh>
    <phoneticPr fontId="2"/>
  </si>
  <si>
    <t>ふるさとおもいやり基金</t>
    <rPh sb="9" eb="11">
      <t>キキン</t>
    </rPh>
    <phoneticPr fontId="2"/>
  </si>
  <si>
    <t>森林環境譲与税基金</t>
    <rPh sb="0" eb="6">
      <t>シンリンカンキョウジョウヨ</t>
    </rPh>
    <rPh sb="6" eb="9">
      <t>ゼイキキン</t>
    </rPh>
    <phoneticPr fontId="2"/>
  </si>
  <si>
    <t>企業版ふるさと納税基金</t>
    <rPh sb="0" eb="3">
      <t>キギョウバン</t>
    </rPh>
    <rPh sb="7" eb="9">
      <t>ノウゼイ</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</si>
</sst>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ACD9-4DEC-8294-568AF2A7C5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45450</c:v>
                </c:pt>
                <c:pt idx="1">
                  <c:v>111218</c:v>
                </c:pt>
                <c:pt idx="2">
                  <c:v>46483</c:v>
                </c:pt>
                <c:pt idx="3">
                  <c:v>58503</c:v>
                </c:pt>
                <c:pt idx="4">
                  <c:v>48595</c:v>
                </c:pt>
              </c:numCache>
            </c:numRef>
          </c:val>
          <c:smooth val="0"/>
          <c:extLst>
            <c:ext xmlns:c16="http://schemas.microsoft.com/office/drawing/2014/chart" uri="{C3380CC4-5D6E-409C-BE32-E72D297353CC}">
              <c16:uniqueId val="{00000001-ACD9-4DEC-8294-568AF2A7C5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12.06</c:v>
                </c:pt>
                <c:pt idx="1">
                  <c:v>6.11</c:v>
                </c:pt>
                <c:pt idx="2">
                  <c:v>8.34</c:v>
                </c:pt>
                <c:pt idx="3">
                  <c:v>4.46</c:v>
                </c:pt>
                <c:pt idx="4">
                  <c:v>3.47</c:v>
                </c:pt>
              </c:numCache>
            </c:numRef>
          </c:val>
          <c:extLst>
            <c:ext xmlns:c16="http://schemas.microsoft.com/office/drawing/2014/chart" uri="{C3380CC4-5D6E-409C-BE32-E72D297353CC}">
              <c16:uniqueId val="{00000000-B125-480D-B3DA-659B1F289E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17.84</c:v>
                </c:pt>
                <c:pt idx="1">
                  <c:v>21.85</c:v>
                </c:pt>
                <c:pt idx="2">
                  <c:v>23.34</c:v>
                </c:pt>
                <c:pt idx="3">
                  <c:v>21.51</c:v>
                </c:pt>
                <c:pt idx="4">
                  <c:v>16.600000000000001</c:v>
                </c:pt>
              </c:numCache>
            </c:numRef>
          </c:val>
          <c:extLst>
            <c:ext xmlns:c16="http://schemas.microsoft.com/office/drawing/2014/chart" uri="{C3380CC4-5D6E-409C-BE32-E72D297353CC}">
              <c16:uniqueId val="{00000001-B125-480D-B3DA-659B1F289E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10.039999999999999</c:v>
                </c:pt>
                <c:pt idx="1">
                  <c:v>-6.46</c:v>
                </c:pt>
                <c:pt idx="2">
                  <c:v>3.88</c:v>
                </c:pt>
                <c:pt idx="3">
                  <c:v>-9.83</c:v>
                </c:pt>
                <c:pt idx="4">
                  <c:v>-6.05</c:v>
                </c:pt>
              </c:numCache>
            </c:numRef>
          </c:val>
          <c:smooth val="0"/>
          <c:extLst>
            <c:ext xmlns:c16="http://schemas.microsoft.com/office/drawing/2014/chart" uri="{C3380CC4-5D6E-409C-BE32-E72D297353CC}">
              <c16:uniqueId val="{00000002-B125-480D-B3DA-659B1F289E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0.36</c:v>
                </c:pt>
                <c:pt idx="4">
                  <c:v>#N/A</c:v>
                </c:pt>
                <c:pt idx="5">
                  <c:v>0.41</c:v>
                </c:pt>
                <c:pt idx="6">
                  <c:v>0</c:v>
                </c:pt>
                <c:pt idx="7">
                  <c:v>0</c:v>
                </c:pt>
                <c:pt idx="8">
                  <c:v>0</c:v>
                </c:pt>
                <c:pt idx="9">
                  <c:v>0</c:v>
                </c:pt>
              </c:numCache>
            </c:numRef>
          </c:val>
          <c:extLst>
            <c:ext xmlns:c16="http://schemas.microsoft.com/office/drawing/2014/chart" uri="{C3380CC4-5D6E-409C-BE32-E72D297353CC}">
              <c16:uniqueId val="{00000000-FA7D-4DBE-B5C5-94C375548B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7D-4DBE-B5C5-94C375548B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7D-4DBE-B5C5-94C375548BE9}"/>
            </c:ext>
          </c:extLst>
        </c:ser>
        <c:ser>
          <c:idx val="3"/>
          <c:order val="3"/>
          <c:tx>
            <c:strRef>
              <c:f>データシート!$A$30</c:f>
              <c:strCache>
                <c:ptCount val="1"/>
                <c:pt idx="0">
                  <c:v>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A7D-4DBE-B5C5-94C375548BE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1.44</c:v>
                </c:pt>
                <c:pt idx="2">
                  <c:v>#N/A</c:v>
                </c:pt>
                <c:pt idx="3">
                  <c:v>0.73</c:v>
                </c:pt>
                <c:pt idx="4">
                  <c:v>#N/A</c:v>
                </c:pt>
                <c:pt idx="5">
                  <c:v>0.28000000000000003</c:v>
                </c:pt>
                <c:pt idx="6">
                  <c:v>#N/A</c:v>
                </c:pt>
                <c:pt idx="7">
                  <c:v>0.3</c:v>
                </c:pt>
                <c:pt idx="8">
                  <c:v>#N/A</c:v>
                </c:pt>
                <c:pt idx="9">
                  <c:v>0.14000000000000001</c:v>
                </c:pt>
              </c:numCache>
            </c:numRef>
          </c:val>
          <c:extLst>
            <c:ext xmlns:c16="http://schemas.microsoft.com/office/drawing/2014/chart" uri="{C3380CC4-5D6E-409C-BE32-E72D297353CC}">
              <c16:uniqueId val="{00000004-FA7D-4DBE-B5C5-94C375548BE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1.1299999999999999</c:v>
                </c:pt>
                <c:pt idx="4">
                  <c:v>#N/A</c:v>
                </c:pt>
                <c:pt idx="5">
                  <c:v>1.37</c:v>
                </c:pt>
                <c:pt idx="6">
                  <c:v>#N/A</c:v>
                </c:pt>
                <c:pt idx="7">
                  <c:v>0.88</c:v>
                </c:pt>
                <c:pt idx="8">
                  <c:v>#N/A</c:v>
                </c:pt>
                <c:pt idx="9">
                  <c:v>0.26</c:v>
                </c:pt>
              </c:numCache>
            </c:numRef>
          </c:val>
          <c:extLst>
            <c:ext xmlns:c16="http://schemas.microsoft.com/office/drawing/2014/chart" uri="{C3380CC4-5D6E-409C-BE32-E72D297353CC}">
              <c16:uniqueId val="{00000005-FA7D-4DBE-B5C5-94C375548BE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1.1599999999999999</c:v>
                </c:pt>
                <c:pt idx="8">
                  <c:v>#N/A</c:v>
                </c:pt>
                <c:pt idx="9">
                  <c:v>1.58</c:v>
                </c:pt>
              </c:numCache>
            </c:numRef>
          </c:val>
          <c:extLst>
            <c:ext xmlns:c16="http://schemas.microsoft.com/office/drawing/2014/chart" uri="{C3380CC4-5D6E-409C-BE32-E72D297353CC}">
              <c16:uniqueId val="{00000006-FA7D-4DBE-B5C5-94C375548B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12.06</c:v>
                </c:pt>
                <c:pt idx="2">
                  <c:v>#N/A</c:v>
                </c:pt>
                <c:pt idx="3">
                  <c:v>6.11</c:v>
                </c:pt>
                <c:pt idx="4">
                  <c:v>#N/A</c:v>
                </c:pt>
                <c:pt idx="5">
                  <c:v>8.34</c:v>
                </c:pt>
                <c:pt idx="6">
                  <c:v>#N/A</c:v>
                </c:pt>
                <c:pt idx="7">
                  <c:v>4.45</c:v>
                </c:pt>
                <c:pt idx="8">
                  <c:v>#N/A</c:v>
                </c:pt>
                <c:pt idx="9">
                  <c:v>3.47</c:v>
                </c:pt>
              </c:numCache>
            </c:numRef>
          </c:val>
          <c:extLst>
            <c:ext xmlns:c16="http://schemas.microsoft.com/office/drawing/2014/chart" uri="{C3380CC4-5D6E-409C-BE32-E72D297353CC}">
              <c16:uniqueId val="{00000007-FA7D-4DBE-B5C5-94C375548B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7.95</c:v>
                </c:pt>
                <c:pt idx="2">
                  <c:v>#N/A</c:v>
                </c:pt>
                <c:pt idx="3">
                  <c:v>9.01</c:v>
                </c:pt>
                <c:pt idx="4">
                  <c:v>#N/A</c:v>
                </c:pt>
                <c:pt idx="5">
                  <c:v>9.48</c:v>
                </c:pt>
                <c:pt idx="6">
                  <c:v>#N/A</c:v>
                </c:pt>
                <c:pt idx="7">
                  <c:v>10.26</c:v>
                </c:pt>
                <c:pt idx="8">
                  <c:v>#N/A</c:v>
                </c:pt>
                <c:pt idx="9">
                  <c:v>11.18</c:v>
                </c:pt>
              </c:numCache>
            </c:numRef>
          </c:val>
          <c:extLst>
            <c:ext xmlns:c16="http://schemas.microsoft.com/office/drawing/2014/chart" uri="{C3380CC4-5D6E-409C-BE32-E72D297353CC}">
              <c16:uniqueId val="{00000008-FA7D-4DBE-B5C5-94C375548BE9}"/>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0.01</c:v>
                </c:pt>
                <c:pt idx="6">
                  <c:v>#N/A</c:v>
                </c:pt>
                <c:pt idx="7">
                  <c:v>0.01</c:v>
                </c:pt>
                <c:pt idx="8">
                  <c:v>0.02</c:v>
                </c:pt>
                <c:pt idx="9">
                  <c:v>#N/A</c:v>
                </c:pt>
              </c:numCache>
            </c:numRef>
          </c:val>
          <c:extLst>
            <c:ext xmlns:c16="http://schemas.microsoft.com/office/drawing/2014/chart" uri="{C3380CC4-5D6E-409C-BE32-E72D297353CC}">
              <c16:uniqueId val="{00000009-FA7D-4DBE-B5C5-94C375548B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680</c:v>
                </c:pt>
                <c:pt idx="5">
                  <c:v>673</c:v>
                </c:pt>
                <c:pt idx="8">
                  <c:v>668</c:v>
                </c:pt>
                <c:pt idx="11">
                  <c:v>648</c:v>
                </c:pt>
                <c:pt idx="14">
                  <c:v>668</c:v>
                </c:pt>
              </c:numCache>
            </c:numRef>
          </c:val>
          <c:extLst>
            <c:ext xmlns:c16="http://schemas.microsoft.com/office/drawing/2014/chart" uri="{C3380CC4-5D6E-409C-BE32-E72D297353CC}">
              <c16:uniqueId val="{00000000-4D1D-4B90-B81E-FD3E46675E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1D-4B90-B81E-FD3E46675E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75</c:v>
                </c:pt>
                <c:pt idx="3">
                  <c:v>78</c:v>
                </c:pt>
                <c:pt idx="6">
                  <c:v>71</c:v>
                </c:pt>
                <c:pt idx="9">
                  <c:v>82</c:v>
                </c:pt>
                <c:pt idx="12">
                  <c:v>83</c:v>
                </c:pt>
              </c:numCache>
            </c:numRef>
          </c:val>
          <c:extLst>
            <c:ext xmlns:c16="http://schemas.microsoft.com/office/drawing/2014/chart" uri="{C3380CC4-5D6E-409C-BE32-E72D297353CC}">
              <c16:uniqueId val="{00000002-4D1D-4B90-B81E-FD3E46675E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c:v>
                </c:pt>
                <c:pt idx="3">
                  <c:v>10</c:v>
                </c:pt>
                <c:pt idx="6">
                  <c:v>14</c:v>
                </c:pt>
                <c:pt idx="9">
                  <c:v>15</c:v>
                </c:pt>
                <c:pt idx="12">
                  <c:v>13</c:v>
                </c:pt>
              </c:numCache>
            </c:numRef>
          </c:val>
          <c:extLst>
            <c:ext xmlns:c16="http://schemas.microsoft.com/office/drawing/2014/chart" uri="{C3380CC4-5D6E-409C-BE32-E72D297353CC}">
              <c16:uniqueId val="{00000003-4D1D-4B90-B81E-FD3E46675E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313</c:v>
                </c:pt>
                <c:pt idx="3">
                  <c:v>315</c:v>
                </c:pt>
                <c:pt idx="6">
                  <c:v>339</c:v>
                </c:pt>
                <c:pt idx="9">
                  <c:v>357</c:v>
                </c:pt>
                <c:pt idx="12">
                  <c:v>313</c:v>
                </c:pt>
              </c:numCache>
            </c:numRef>
          </c:val>
          <c:extLst>
            <c:ext xmlns:c16="http://schemas.microsoft.com/office/drawing/2014/chart" uri="{C3380CC4-5D6E-409C-BE32-E72D297353CC}">
              <c16:uniqueId val="{00000004-4D1D-4B90-B81E-FD3E46675E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1D-4B90-B81E-FD3E46675E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1D-4B90-B81E-FD3E46675E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725</c:v>
                </c:pt>
                <c:pt idx="3">
                  <c:v>728</c:v>
                </c:pt>
                <c:pt idx="6">
                  <c:v>720</c:v>
                </c:pt>
                <c:pt idx="9">
                  <c:v>727</c:v>
                </c:pt>
                <c:pt idx="12">
                  <c:v>713</c:v>
                </c:pt>
              </c:numCache>
            </c:numRef>
          </c:val>
          <c:extLst>
            <c:ext xmlns:c16="http://schemas.microsoft.com/office/drawing/2014/chart" uri="{C3380CC4-5D6E-409C-BE32-E72D297353CC}">
              <c16:uniqueId val="{00000007-4D1D-4B90-B81E-FD3E46675E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444</c:v>
                </c:pt>
                <c:pt idx="2">
                  <c:v>#N/A</c:v>
                </c:pt>
                <c:pt idx="3">
                  <c:v>#N/A</c:v>
                </c:pt>
                <c:pt idx="4">
                  <c:v>458</c:v>
                </c:pt>
                <c:pt idx="5">
                  <c:v>#N/A</c:v>
                </c:pt>
                <c:pt idx="6">
                  <c:v>#N/A</c:v>
                </c:pt>
                <c:pt idx="7">
                  <c:v>476</c:v>
                </c:pt>
                <c:pt idx="8">
                  <c:v>#N/A</c:v>
                </c:pt>
                <c:pt idx="9">
                  <c:v>#N/A</c:v>
                </c:pt>
                <c:pt idx="10">
                  <c:v>533</c:v>
                </c:pt>
                <c:pt idx="11">
                  <c:v>#N/A</c:v>
                </c:pt>
                <c:pt idx="12">
                  <c:v>#N/A</c:v>
                </c:pt>
                <c:pt idx="13">
                  <c:v>454</c:v>
                </c:pt>
                <c:pt idx="14">
                  <c:v>#N/A</c:v>
                </c:pt>
              </c:numCache>
            </c:numRef>
          </c:val>
          <c:smooth val="0"/>
          <c:extLst>
            <c:ext xmlns:c16="http://schemas.microsoft.com/office/drawing/2014/chart" uri="{C3380CC4-5D6E-409C-BE32-E72D297353CC}">
              <c16:uniqueId val="{00000008-4D1D-4B90-B81E-FD3E46675E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7481</c:v>
                </c:pt>
                <c:pt idx="5">
                  <c:v>7406</c:v>
                </c:pt>
                <c:pt idx="8">
                  <c:v>6970</c:v>
                </c:pt>
                <c:pt idx="11">
                  <c:v>6697</c:v>
                </c:pt>
                <c:pt idx="14">
                  <c:v>6332</c:v>
                </c:pt>
              </c:numCache>
            </c:numRef>
          </c:val>
          <c:extLst>
            <c:ext xmlns:c16="http://schemas.microsoft.com/office/drawing/2014/chart" uri="{C3380CC4-5D6E-409C-BE32-E72D297353CC}">
              <c16:uniqueId val="{00000000-DBDD-411A-8235-8A1CE759B1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227</c:v>
                </c:pt>
                <c:pt idx="5">
                  <c:v>204</c:v>
                </c:pt>
                <c:pt idx="8">
                  <c:v>195</c:v>
                </c:pt>
                <c:pt idx="11">
                  <c:v>172</c:v>
                </c:pt>
                <c:pt idx="14">
                  <c:v>176</c:v>
                </c:pt>
              </c:numCache>
            </c:numRef>
          </c:val>
          <c:extLst>
            <c:ext xmlns:c16="http://schemas.microsoft.com/office/drawing/2014/chart" uri="{C3380CC4-5D6E-409C-BE32-E72D297353CC}">
              <c16:uniqueId val="{00000001-DBDD-411A-8235-8A1CE759B1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1734</c:v>
                </c:pt>
                <c:pt idx="5">
                  <c:v>2025</c:v>
                </c:pt>
                <c:pt idx="8">
                  <c:v>2248</c:v>
                </c:pt>
                <c:pt idx="11">
                  <c:v>2045</c:v>
                </c:pt>
                <c:pt idx="14">
                  <c:v>1603</c:v>
                </c:pt>
              </c:numCache>
            </c:numRef>
          </c:val>
          <c:extLst>
            <c:ext xmlns:c16="http://schemas.microsoft.com/office/drawing/2014/chart" uri="{C3380CC4-5D6E-409C-BE32-E72D297353CC}">
              <c16:uniqueId val="{00000002-DBDD-411A-8235-8A1CE759B1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DD-411A-8235-8A1CE759B1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DD-411A-8235-8A1CE759B1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DD-411A-8235-8A1CE759B1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797</c:v>
                </c:pt>
                <c:pt idx="3">
                  <c:v>795</c:v>
                </c:pt>
                <c:pt idx="6">
                  <c:v>751</c:v>
                </c:pt>
                <c:pt idx="9">
                  <c:v>716</c:v>
                </c:pt>
                <c:pt idx="12">
                  <c:v>742</c:v>
                </c:pt>
              </c:numCache>
            </c:numRef>
          </c:val>
          <c:extLst>
            <c:ext xmlns:c16="http://schemas.microsoft.com/office/drawing/2014/chart" uri="{C3380CC4-5D6E-409C-BE32-E72D297353CC}">
              <c16:uniqueId val="{00000006-DBDD-411A-8235-8A1CE759B1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c:v>
                </c:pt>
                <c:pt idx="3">
                  <c:v>83</c:v>
                </c:pt>
                <c:pt idx="6">
                  <c:v>76</c:v>
                </c:pt>
                <c:pt idx="9">
                  <c:v>65</c:v>
                </c:pt>
                <c:pt idx="12">
                  <c:v>61</c:v>
                </c:pt>
              </c:numCache>
            </c:numRef>
          </c:val>
          <c:extLst>
            <c:ext xmlns:c16="http://schemas.microsoft.com/office/drawing/2014/chart" uri="{C3380CC4-5D6E-409C-BE32-E72D297353CC}">
              <c16:uniqueId val="{00000007-DBDD-411A-8235-8A1CE759B1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3709</c:v>
                </c:pt>
                <c:pt idx="3">
                  <c:v>3612</c:v>
                </c:pt>
                <c:pt idx="6">
                  <c:v>3145</c:v>
                </c:pt>
                <c:pt idx="9">
                  <c:v>2865</c:v>
                </c:pt>
                <c:pt idx="12">
                  <c:v>2489</c:v>
                </c:pt>
              </c:numCache>
            </c:numRef>
          </c:val>
          <c:extLst>
            <c:ext xmlns:c16="http://schemas.microsoft.com/office/drawing/2014/chart" uri="{C3380CC4-5D6E-409C-BE32-E72D297353CC}">
              <c16:uniqueId val="{00000008-DBDD-411A-8235-8A1CE759B1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985</c:v>
                </c:pt>
                <c:pt idx="3">
                  <c:v>684</c:v>
                </c:pt>
                <c:pt idx="6">
                  <c:v>637</c:v>
                </c:pt>
                <c:pt idx="9">
                  <c:v>590</c:v>
                </c:pt>
                <c:pt idx="12">
                  <c:v>543</c:v>
                </c:pt>
              </c:numCache>
            </c:numRef>
          </c:val>
          <c:extLst>
            <c:ext xmlns:c16="http://schemas.microsoft.com/office/drawing/2014/chart" uri="{C3380CC4-5D6E-409C-BE32-E72D297353CC}">
              <c16:uniqueId val="{00000009-DBDD-411A-8235-8A1CE759B1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7870</c:v>
                </c:pt>
                <c:pt idx="3">
                  <c:v>8078</c:v>
                </c:pt>
                <c:pt idx="6">
                  <c:v>8007</c:v>
                </c:pt>
                <c:pt idx="9">
                  <c:v>7774</c:v>
                </c:pt>
                <c:pt idx="12">
                  <c:v>7475</c:v>
                </c:pt>
              </c:numCache>
            </c:numRef>
          </c:val>
          <c:extLst>
            <c:ext xmlns:c16="http://schemas.microsoft.com/office/drawing/2014/chart" uri="{C3380CC4-5D6E-409C-BE32-E72D297353CC}">
              <c16:uniqueId val="{0000000A-DBDD-411A-8235-8A1CE759B1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3990</c:v>
                </c:pt>
                <c:pt idx="2">
                  <c:v>#N/A</c:v>
                </c:pt>
                <c:pt idx="3">
                  <c:v>#N/A</c:v>
                </c:pt>
                <c:pt idx="4">
                  <c:v>3618</c:v>
                </c:pt>
                <c:pt idx="5">
                  <c:v>#N/A</c:v>
                </c:pt>
                <c:pt idx="6">
                  <c:v>#N/A</c:v>
                </c:pt>
                <c:pt idx="7">
                  <c:v>3204</c:v>
                </c:pt>
                <c:pt idx="8">
                  <c:v>#N/A</c:v>
                </c:pt>
                <c:pt idx="9">
                  <c:v>#N/A</c:v>
                </c:pt>
                <c:pt idx="10">
                  <c:v>3096</c:v>
                </c:pt>
                <c:pt idx="11">
                  <c:v>#N/A</c:v>
                </c:pt>
                <c:pt idx="12">
                  <c:v>#N/A</c:v>
                </c:pt>
                <c:pt idx="13">
                  <c:v>3199</c:v>
                </c:pt>
                <c:pt idx="14">
                  <c:v>#N/A</c:v>
                </c:pt>
              </c:numCache>
            </c:numRef>
          </c:val>
          <c:smooth val="0"/>
          <c:extLst>
            <c:ext xmlns:c16="http://schemas.microsoft.com/office/drawing/2014/chart" uri="{C3380CC4-5D6E-409C-BE32-E72D297353CC}">
              <c16:uniqueId val="{0000000B-DBDD-411A-8235-8A1CE759B1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1173</c:v>
                </c:pt>
                <c:pt idx="1">
                  <c:v>1054</c:v>
                </c:pt>
                <c:pt idx="2">
                  <c:v>838</c:v>
                </c:pt>
              </c:numCache>
            </c:numRef>
          </c:val>
          <c:extLst>
            <c:ext xmlns:c16="http://schemas.microsoft.com/office/drawing/2014/chart" uri="{C3380CC4-5D6E-409C-BE32-E72D297353CC}">
              <c16:uniqueId val="{00000000-24FB-45F8-BEFD-6D1B8434C7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95</c:v>
                </c:pt>
                <c:pt idx="1">
                  <c:v>61</c:v>
                </c:pt>
                <c:pt idx="2">
                  <c:v>61</c:v>
                </c:pt>
              </c:numCache>
            </c:numRef>
          </c:val>
          <c:extLst>
            <c:ext xmlns:c16="http://schemas.microsoft.com/office/drawing/2014/chart" uri="{C3380CC4-5D6E-409C-BE32-E72D297353CC}">
              <c16:uniqueId val="{00000001-24FB-45F8-BEFD-6D1B8434C7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533</c:v>
                </c:pt>
                <c:pt idx="1">
                  <c:v>478</c:v>
                </c:pt>
                <c:pt idx="2">
                  <c:v>302</c:v>
                </c:pt>
              </c:numCache>
            </c:numRef>
          </c:val>
          <c:extLst>
            <c:ext xmlns:c16="http://schemas.microsoft.com/office/drawing/2014/chart" uri="{C3380CC4-5D6E-409C-BE32-E72D297353CC}">
              <c16:uniqueId val="{00000002-24FB-45F8-BEFD-6D1B8434C7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
16,662
60.40
8,537,910
8,292,795
175,343
5,047,471
7,475,260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昨年度より増加したものの、町民税や固定資産税（償却資産）の増収により基準財政収入額も増加したことにより、前年度と同水準を維持し、類似団体平均を上回っている。しかし、人口減少等に伴う税収減少が見込まれるため、行政の効率化等による歳出抑制及び税の納付に係る利便性向上（キャッシュレス決済の推進等）による徴収率向上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的に借入抑制や繰上償還の実施による公債費の削減に取り組んでいるため、類似団体平均よりも低い数値となっている。しかし、給与改定等による人件費及び物件費の高騰等により、前年度よりも高い数値となった。引き続き公債費抑制に取り組み、加えて事務事業の見直し等による経常経費の削減に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167386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052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150622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177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87884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0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63</xdr:row>
      <xdr:rowOff>3302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081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40149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人当たり人件費・物件費等について、類似団体平均よりも低い数値となっている。要因として、平成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矢吹町行財政改革実行計画に基づき、早期退職勧奨や採用抑制に取り組んだことにより、他の自治体と比較して一般職員数が類似団体と比較して少ないことが挙げられる。今後も定員適正化計画による人件費の管理や公共施設の統廃合を検討し、需用費や委託料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125805</xdr:rowOff>
    </xdr:from>
    <xdr:to>
      <xdr:col>23</xdr:col>
      <xdr:colOff>133350</xdr:colOff>
      <xdr:row>82</xdr:row>
      <xdr:rowOff>61387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3255"/>
          <a:ext cx="838200" cy="10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104181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3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95932</xdr:rowOff>
    </xdr:from>
    <xdr:to>
      <xdr:col>19</xdr:col>
      <xdr:colOff>133350</xdr:colOff>
      <xdr:row>81</xdr:row>
      <xdr:rowOff>125805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3382"/>
          <a:ext cx="889000" cy="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0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95932</xdr:rowOff>
    </xdr:from>
    <xdr:to>
      <xdr:col>15</xdr:col>
      <xdr:colOff>82550</xdr:colOff>
      <xdr:row>82</xdr:row>
      <xdr:rowOff>41763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83382"/>
          <a:ext cx="889000" cy="1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113485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152251</xdr:rowOff>
    </xdr:from>
    <xdr:to>
      <xdr:col>11</xdr:col>
      <xdr:colOff>31750</xdr:colOff>
      <xdr:row>82</xdr:row>
      <xdr:rowOff>41763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9701"/>
          <a:ext cx="889000" cy="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46048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1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10587</xdr:rowOff>
    </xdr:from>
    <xdr:to>
      <xdr:col>23</xdr:col>
      <xdr:colOff>184150</xdr:colOff>
      <xdr:row>82</xdr:row>
      <xdr:rowOff>112187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27114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75005</xdr:rowOff>
    </xdr:from>
    <xdr:to>
      <xdr:col>19</xdr:col>
      <xdr:colOff>184150</xdr:colOff>
      <xdr:row>82</xdr:row>
      <xdr:rowOff>5155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45132</xdr:rowOff>
    </xdr:from>
    <xdr:to>
      <xdr:col>15</xdr:col>
      <xdr:colOff>133350</xdr:colOff>
      <xdr:row>81</xdr:row>
      <xdr:rowOff>146732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156909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162413</xdr:rowOff>
    </xdr:from>
    <xdr:to>
      <xdr:col>11</xdr:col>
      <xdr:colOff>82550</xdr:colOff>
      <xdr:row>82</xdr:row>
      <xdr:rowOff>92563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102740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101451</xdr:rowOff>
    </xdr:from>
    <xdr:to>
      <xdr:col>7</xdr:col>
      <xdr:colOff>31750</xdr:colOff>
      <xdr:row>82</xdr:row>
      <xdr:rowOff>31601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41778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上昇している。要因としては、若い世代の職員が退職し、採用した職員の給与が平均的に高くなったことが挙げられる。今後も、国の給与水準の動向を注視しながら、給与の適正化に努める。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28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153307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428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102507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人当たりの職員数について類似団体より低い数値である。要因としては、平成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矢吹町行財政改革実行計画に基づき、早期退職勧奨や採用抑制に取り組んだことにより、定数より職員数が少ないことが挙げられる。また、定員適正化計画に基づき職員採用を行ったが、退職した職員もいたことから、前年度より減少した。今後も定員適正化計画に基づき、職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157208</xdr:rowOff>
    </xdr:from>
    <xdr:to>
      <xdr:col>81</xdr:col>
      <xdr:colOff>44450</xdr:colOff>
      <xdr:row>60</xdr:row>
      <xdr:rowOff>4717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72758"/>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145143</xdr:rowOff>
    </xdr:from>
    <xdr:to>
      <xdr:col>77</xdr:col>
      <xdr:colOff>44450</xdr:colOff>
      <xdr:row>60</xdr:row>
      <xdr:rowOff>4717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06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134801</xdr:rowOff>
    </xdr:from>
    <xdr:to>
      <xdr:col>72</xdr:col>
      <xdr:colOff>203200</xdr:colOff>
      <xdr:row>59</xdr:row>
      <xdr:rowOff>145143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5035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134801</xdr:rowOff>
    </xdr:from>
    <xdr:to>
      <xdr:col>68</xdr:col>
      <xdr:colOff>152400</xdr:colOff>
      <xdr:row>59</xdr:row>
      <xdr:rowOff>143419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503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108421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106408</xdr:rowOff>
    </xdr:from>
    <xdr:to>
      <xdr:col>81</xdr:col>
      <xdr:colOff>95250</xdr:colOff>
      <xdr:row>60</xdr:row>
      <xdr:rowOff>36558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122935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125367</xdr:rowOff>
    </xdr:from>
    <xdr:to>
      <xdr:col>77</xdr:col>
      <xdr:colOff>95250</xdr:colOff>
      <xdr:row>60</xdr:row>
      <xdr:rowOff>55517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65694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94343</xdr:rowOff>
    </xdr:from>
    <xdr:to>
      <xdr:col>73</xdr:col>
      <xdr:colOff>44450</xdr:colOff>
      <xdr:row>60</xdr:row>
      <xdr:rowOff>24493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92619</xdr:rowOff>
    </xdr:from>
    <xdr:to>
      <xdr:col>64</xdr:col>
      <xdr:colOff>152400</xdr:colOff>
      <xdr:row>60</xdr:row>
      <xdr:rowOff>22769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32946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7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起債の繰上償還に取り組んでいることから、徐々に改善している。しかしながら類似団体平均より高い数値となっており、類似団体内でも下位となっている。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％改善した要因は、公営企業への繰出金が大きく減ったこと、税収や交付税が伸びたことが挙げられる。今後も引き続き繰上償還と借入抑制に取り組み、健全性のある財政運営に努める。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135467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836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43</xdr:row>
      <xdr:rowOff>135467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4836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135467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836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4233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将来負担比率について、借入額の抑制や繰上償還に継続的に取り組み、数値が改善されてきていたが、</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％上昇した。要因は地方債の残高を減らしながらも基金の残高も減ったことが挙げられる。今後も継続的に借入額の抑制に努めると同時に、基金の積み増しに努める。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86360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58437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31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86360</xdr:rowOff>
    </xdr:from>
    <xdr:to>
      <xdr:col>81</xdr:col>
      <xdr:colOff>133350</xdr:colOff>
      <xdr:row>19</xdr:row>
      <xdr:rowOff>86360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34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82338</xdr:rowOff>
    </xdr:from>
    <xdr:to>
      <xdr:col>81</xdr:col>
      <xdr:colOff>44450</xdr:colOff>
      <xdr:row>19</xdr:row>
      <xdr:rowOff>86360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33988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82338</xdr:rowOff>
    </xdr:from>
    <xdr:to>
      <xdr:col>77</xdr:col>
      <xdr:colOff>44450</xdr:colOff>
      <xdr:row>19</xdr:row>
      <xdr:rowOff>93063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39888"/>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93063</xdr:rowOff>
    </xdr:from>
    <xdr:to>
      <xdr:col>72</xdr:col>
      <xdr:colOff>203200</xdr:colOff>
      <xdr:row>20</xdr:row>
      <xdr:rowOff>141464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50613"/>
          <a:ext cx="889000" cy="2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141464</xdr:rowOff>
    </xdr:from>
    <xdr:to>
      <xdr:col>68</xdr:col>
      <xdr:colOff>152400</xdr:colOff>
      <xdr:row>21</xdr:row>
      <xdr:rowOff>160373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70464"/>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99201</xdr:rowOff>
    </xdr:from>
    <xdr:to>
      <xdr:col>68</xdr:col>
      <xdr:colOff>203200</xdr:colOff>
      <xdr:row>15</xdr:row>
      <xdr:rowOff>29351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39528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51223</xdr:rowOff>
    </xdr:from>
    <xdr:to>
      <xdr:col>64</xdr:col>
      <xdr:colOff>152400</xdr:colOff>
      <xdr:row>16</xdr:row>
      <xdr:rowOff>152823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9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163000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6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35560</xdr:rowOff>
    </xdr:from>
    <xdr:to>
      <xdr:col>81</xdr:col>
      <xdr:colOff>95250</xdr:colOff>
      <xdr:row>19</xdr:row>
      <xdr:rowOff>137160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102887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8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31538</xdr:rowOff>
    </xdr:from>
    <xdr:to>
      <xdr:col>77</xdr:col>
      <xdr:colOff>95250</xdr:colOff>
      <xdr:row>19</xdr:row>
      <xdr:rowOff>133138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117915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7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42263</xdr:rowOff>
    </xdr:from>
    <xdr:to>
      <xdr:col>73</xdr:col>
      <xdr:colOff>44450</xdr:colOff>
      <xdr:row>19</xdr:row>
      <xdr:rowOff>143863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128640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8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90664</xdr:rowOff>
    </xdr:from>
    <xdr:to>
      <xdr:col>68</xdr:col>
      <xdr:colOff>203200</xdr:colOff>
      <xdr:row>21</xdr:row>
      <xdr:rowOff>20814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5591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0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109573</xdr:rowOff>
    </xdr:from>
    <xdr:to>
      <xdr:col>64</xdr:col>
      <xdr:colOff>152400</xdr:colOff>
      <xdr:row>22</xdr:row>
      <xdr:rowOff>39723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1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24500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9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
16,662
60.40
8,537,910
8,292,795
175,343
5,047,471
7,475,260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全国平均、県平均、類似団体平均よりも低い数値で推移している。今後も、時間外勤務の抑制や定員適正化計画に基づいた職員採用等を実施し、行財政改革へ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物件費について、前年度より増加し、類似団体平均より高い数値となった。要因として、データ連携基盤構築等による</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にかかる各種委託費が挙げられる。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今後は、物件費の歳出抑制に努めるため、特に委託費について事業の見直しを行っていけるよう取り組む。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98425</xdr:rowOff>
    </xdr:from>
    <xdr:to>
      <xdr:col>82</xdr:col>
      <xdr:colOff>107950</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98725"/>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98425</xdr:rowOff>
    </xdr:from>
    <xdr:to>
      <xdr:col>78</xdr:col>
      <xdr:colOff>69850</xdr:colOff>
      <xdr:row>15</xdr:row>
      <xdr:rowOff>136525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9872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60325</xdr:rowOff>
    </xdr:from>
    <xdr:to>
      <xdr:col>73</xdr:col>
      <xdr:colOff>180975</xdr:colOff>
      <xdr:row>15</xdr:row>
      <xdr:rowOff>136525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320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60325</xdr:rowOff>
    </xdr:from>
    <xdr:to>
      <xdr:col>69</xdr:col>
      <xdr:colOff>92075</xdr:colOff>
      <xdr:row>15</xdr:row>
      <xdr:rowOff>155575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320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47625</xdr:rowOff>
    </xdr:from>
    <xdr:to>
      <xdr:col>78</xdr:col>
      <xdr:colOff>120650</xdr:colOff>
      <xdr:row>14</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159402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85725</xdr:rowOff>
    </xdr:from>
    <xdr:to>
      <xdr:col>74</xdr:col>
      <xdr:colOff>31750</xdr:colOff>
      <xdr:row>16</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xdr:rowOff>
    </xdr:from>
    <xdr:to>
      <xdr:col>69</xdr:col>
      <xdr:colOff>142875</xdr:colOff>
      <xdr:row>15</xdr:row>
      <xdr:rowOff>111125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95902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前年度と比較し、大きく改善した。要因としては、扶助費全体としては、増額しながらも経常経費の部分の増額は微増に抑えられたことが挙げられる。今後は、増加が見込まれ、義務的経費であることから、抑制することは容易ではないが、歳出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20865</xdr:rowOff>
    </xdr:from>
    <xdr:to>
      <xdr:col>24</xdr:col>
      <xdr:colOff>25400</xdr:colOff>
      <xdr:row>54</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1077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710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141515</xdr:rowOff>
    </xdr:from>
    <xdr:to>
      <xdr:col>24</xdr:col>
      <xdr:colOff>76200</xdr:colOff>
      <xdr:row>53</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50092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ついて、前年度より増加したが依然として全国、県・類似団体平均よりは低い状況である。要因としては、下水道事業への繰出金が企業会計へ移行したことに伴い、負担金に科目の変更が行われたことが挙げられる。今後も、特別会計への繰出金抑制に努め、健全な財政運営を維持す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132443</xdr:rowOff>
    </xdr:from>
    <xdr:to>
      <xdr:col>82</xdr:col>
      <xdr:colOff>107950</xdr:colOff>
      <xdr:row>53</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0478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132443</xdr:rowOff>
    </xdr:from>
    <xdr:to>
      <xdr:col>78</xdr:col>
      <xdr:colOff>69850</xdr:colOff>
      <xdr:row>57</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047843"/>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102507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55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58965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68234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81643</xdr:rowOff>
    </xdr:from>
    <xdr:to>
      <xdr:col>78</xdr:col>
      <xdr:colOff>120650</xdr:colOff>
      <xdr:row>53</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21970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76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18342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前年度と比較し微増にとどまっている。全国、県・類似団体平均を大きく上回っているが、先行して企業会計へ移行し繰出金から負担金へ科目が変更されたものが影響しているものと捉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今後については、公営企業会計の経営戦略等を用いながら可能な限り負担金の抑制に努める。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60706</xdr:rowOff>
    </xdr:from>
    <xdr:to>
      <xdr:col>82</xdr:col>
      <xdr:colOff>107950</xdr:colOff>
      <xdr:row>39</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7472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39</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4492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37846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26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が、総額としては前年度とあまり変わらない。要因としては、繰上償還した額が前年度と比較し、増額していることが挙げられる。今後も繰上償還の実施や新規借入の抑制等により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115570</xdr:rowOff>
    </xdr:from>
    <xdr:to>
      <xdr:col>24</xdr:col>
      <xdr:colOff>25400</xdr:colOff>
      <xdr:row>78</xdr:row>
      <xdr:rowOff>167005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886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167005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00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0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68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64770</xdr:rowOff>
    </xdr:from>
    <xdr:to>
      <xdr:col>24</xdr:col>
      <xdr:colOff>76200</xdr:colOff>
      <xdr:row>78</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81297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8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116205</xdr:rowOff>
    </xdr:from>
    <xdr:to>
      <xdr:col>20</xdr:col>
      <xdr:colOff>38100</xdr:colOff>
      <xdr:row>79</xdr:row>
      <xdr:rowOff>46355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56532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25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156211</xdr:rowOff>
    </xdr:from>
    <xdr:to>
      <xdr:col>6</xdr:col>
      <xdr:colOff>171450</xdr:colOff>
      <xdr:row>79</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96538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29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公債費以外については、全国、県平均よりも低いが、類似団体平均値よりは高くなった。今後も、公債費の抑制に努めながら、「第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次矢吹町まちづくり総合計画」に基づき、事業計画を遂行し、今後も効果的な政策運営と効率的な財政運営に努める。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79</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71500"/>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77</xdr:row>
      <xdr:rowOff>24130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19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54611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191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69044</xdr:rowOff>
    </xdr:from>
    <xdr:to>
      <xdr:col>29</xdr:col>
      <xdr:colOff>127000</xdr:colOff>
      <xdr:row>17</xdr:row>
      <xdr:rowOff>144793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1319"/>
          <a:ext cx="647700" cy="75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144793</xdr:rowOff>
    </xdr:from>
    <xdr:to>
      <xdr:col>26</xdr:col>
      <xdr:colOff>50800</xdr:colOff>
      <xdr:row>18</xdr:row>
      <xdr:rowOff>22688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7068"/>
          <a:ext cx="698500" cy="49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22688</xdr:rowOff>
    </xdr:from>
    <xdr:to>
      <xdr:col>22</xdr:col>
      <xdr:colOff>114300</xdr:colOff>
      <xdr:row>18</xdr:row>
      <xdr:rowOff>93113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56413"/>
          <a:ext cx="698500" cy="7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52487</xdr:rowOff>
    </xdr:from>
    <xdr:to>
      <xdr:col>18</xdr:col>
      <xdr:colOff>177800</xdr:colOff>
      <xdr:row>18</xdr:row>
      <xdr:rowOff>93113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6212"/>
          <a:ext cx="698500" cy="40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18244</xdr:rowOff>
    </xdr:from>
    <xdr:to>
      <xdr:col>29</xdr:col>
      <xdr:colOff>177800</xdr:colOff>
      <xdr:row>17</xdr:row>
      <xdr:rowOff>119844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161771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93993</xdr:rowOff>
    </xdr:from>
    <xdr:to>
      <xdr:col>26</xdr:col>
      <xdr:colOff>101600</xdr:colOff>
      <xdr:row>18</xdr:row>
      <xdr:rowOff>24143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143338</xdr:rowOff>
    </xdr:from>
    <xdr:to>
      <xdr:col>22</xdr:col>
      <xdr:colOff>165100</xdr:colOff>
      <xdr:row>18</xdr:row>
      <xdr:rowOff>73488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5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58265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42313</xdr:rowOff>
    </xdr:from>
    <xdr:to>
      <xdr:col>19</xdr:col>
      <xdr:colOff>38100</xdr:colOff>
      <xdr:row>18</xdr:row>
      <xdr:rowOff>143913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128690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1687</xdr:rowOff>
    </xdr:from>
    <xdr:to>
      <xdr:col>15</xdr:col>
      <xdr:colOff>101600</xdr:colOff>
      <xdr:row>18</xdr:row>
      <xdr:rowOff>103287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88064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307880</xdr:rowOff>
    </xdr:from>
    <xdr:to>
      <xdr:col>29</xdr:col>
      <xdr:colOff>127000</xdr:colOff>
      <xdr:row>35</xdr:row>
      <xdr:rowOff>53963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75330"/>
          <a:ext cx="647700" cy="8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38740</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307880</xdr:rowOff>
    </xdr:from>
    <xdr:to>
      <xdr:col>26</xdr:col>
      <xdr:colOff>50800</xdr:colOff>
      <xdr:row>35</xdr:row>
      <xdr:rowOff>33845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75330"/>
          <a:ext cx="698500" cy="6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33845</xdr:rowOff>
    </xdr:from>
    <xdr:to>
      <xdr:col>22</xdr:col>
      <xdr:colOff>114300</xdr:colOff>
      <xdr:row>35</xdr:row>
      <xdr:rowOff>57868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44195"/>
          <a:ext cx="698500" cy="2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57868</xdr:rowOff>
    </xdr:from>
    <xdr:to>
      <xdr:col>18</xdr:col>
      <xdr:colOff>177800</xdr:colOff>
      <xdr:row>35</xdr:row>
      <xdr:rowOff>79432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68218"/>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3163</xdr:rowOff>
    </xdr:from>
    <xdr:to>
      <xdr:col>29</xdr:col>
      <xdr:colOff>177800</xdr:colOff>
      <xdr:row>35</xdr:row>
      <xdr:rowOff>104763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3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191140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257080</xdr:rowOff>
    </xdr:from>
    <xdr:to>
      <xdr:col>26</xdr:col>
      <xdr:colOff>101600</xdr:colOff>
      <xdr:row>35</xdr:row>
      <xdr:rowOff>15780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2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25957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325945</xdr:rowOff>
    </xdr:from>
    <xdr:to>
      <xdr:col>22</xdr:col>
      <xdr:colOff>165100</xdr:colOff>
      <xdr:row>35</xdr:row>
      <xdr:rowOff>84645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94823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7068</xdr:rowOff>
    </xdr:from>
    <xdr:to>
      <xdr:col>19</xdr:col>
      <xdr:colOff>38100</xdr:colOff>
      <xdr:row>35</xdr:row>
      <xdr:rowOff>108668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1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118844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8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28632</xdr:rowOff>
    </xdr:from>
    <xdr:to>
      <xdr:col>15</xdr:col>
      <xdr:colOff>101600</xdr:colOff>
      <xdr:row>35</xdr:row>
      <xdr:rowOff>130232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3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140409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0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
16,662
60.40
8,537,910
8,292,795
175,343
5,047,471
7,475,260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109394</xdr:rowOff>
    </xdr:from>
    <xdr:to>
      <xdr:col>24</xdr:col>
      <xdr:colOff>63500</xdr:colOff>
      <xdr:row>37</xdr:row>
      <xdr:rowOff>153530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3044"/>
          <a:ext cx="838200" cy="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68049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7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153530</xdr:rowOff>
    </xdr:from>
    <xdr:to>
      <xdr:col>19</xdr:col>
      <xdr:colOff>177800</xdr:colOff>
      <xdr:row>38</xdr:row>
      <xdr:rowOff>30870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97180"/>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43447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30870</xdr:rowOff>
    </xdr:from>
    <xdr:to>
      <xdr:col>15</xdr:col>
      <xdr:colOff>50800</xdr:colOff>
      <xdr:row>38</xdr:row>
      <xdr:rowOff>105377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5970"/>
          <a:ext cx="889000" cy="7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75745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105377</xdr:rowOff>
    </xdr:from>
    <xdr:to>
      <xdr:col>10</xdr:col>
      <xdr:colOff>114300</xdr:colOff>
      <xdr:row>38</xdr:row>
      <xdr:rowOff>162740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20477"/>
          <a:ext cx="8890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153322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58594</xdr:rowOff>
    </xdr:from>
    <xdr:to>
      <xdr:col>24</xdr:col>
      <xdr:colOff>114300</xdr:colOff>
      <xdr:row>37</xdr:row>
      <xdr:rowOff>160194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37021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102730</xdr:rowOff>
    </xdr:from>
    <xdr:to>
      <xdr:col>20</xdr:col>
      <xdr:colOff>38100</xdr:colOff>
      <xdr:row>38</xdr:row>
      <xdr:rowOff>32880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24007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151520</xdr:rowOff>
    </xdr:from>
    <xdr:to>
      <xdr:col>15</xdr:col>
      <xdr:colOff>101600</xdr:colOff>
      <xdr:row>38</xdr:row>
      <xdr:rowOff>81670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72797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54577</xdr:rowOff>
    </xdr:from>
    <xdr:to>
      <xdr:col>10</xdr:col>
      <xdr:colOff>165100</xdr:colOff>
      <xdr:row>38</xdr:row>
      <xdr:rowOff>156177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147304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111940</xdr:rowOff>
    </xdr:from>
    <xdr:to>
      <xdr:col>6</xdr:col>
      <xdr:colOff>38100</xdr:colOff>
      <xdr:row>39</xdr:row>
      <xdr:rowOff>42090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33217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95548</xdr:rowOff>
    </xdr:from>
    <xdr:to>
      <xdr:col>24</xdr:col>
      <xdr:colOff>63500</xdr:colOff>
      <xdr:row>57</xdr:row>
      <xdr:rowOff>62172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96748"/>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18950</xdr:rowOff>
    </xdr:from>
    <xdr:to>
      <xdr:col>19</xdr:col>
      <xdr:colOff>177800</xdr:colOff>
      <xdr:row>57</xdr:row>
      <xdr:rowOff>62172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91600"/>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102895</xdr:rowOff>
    </xdr:from>
    <xdr:to>
      <xdr:col>15</xdr:col>
      <xdr:colOff>50800</xdr:colOff>
      <xdr:row>57</xdr:row>
      <xdr:rowOff>18950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532645"/>
          <a:ext cx="889000" cy="2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102895</xdr:rowOff>
    </xdr:from>
    <xdr:to>
      <xdr:col>10</xdr:col>
      <xdr:colOff>114300</xdr:colOff>
      <xdr:row>55</xdr:row>
      <xdr:rowOff>143668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32645"/>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44748</xdr:rowOff>
    </xdr:from>
    <xdr:to>
      <xdr:col>24</xdr:col>
      <xdr:colOff>114300</xdr:colOff>
      <xdr:row>56</xdr:row>
      <xdr:rowOff>146348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23175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11372</xdr:rowOff>
    </xdr:from>
    <xdr:to>
      <xdr:col>20</xdr:col>
      <xdr:colOff>38100</xdr:colOff>
      <xdr:row>57</xdr:row>
      <xdr:rowOff>112972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104099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7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139600</xdr:rowOff>
    </xdr:from>
    <xdr:to>
      <xdr:col>15</xdr:col>
      <xdr:colOff>101600</xdr:colOff>
      <xdr:row>57</xdr:row>
      <xdr:rowOff>69750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4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60877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3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52095</xdr:rowOff>
    </xdr:from>
    <xdr:to>
      <xdr:col>10</xdr:col>
      <xdr:colOff>165100</xdr:colOff>
      <xdr:row>55</xdr:row>
      <xdr:rowOff>153695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170222</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25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92868</xdr:rowOff>
    </xdr:from>
    <xdr:to>
      <xdr:col>6</xdr:col>
      <xdr:colOff>38100</xdr:colOff>
      <xdr:row>56</xdr:row>
      <xdr:rowOff>23018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39545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16027</xdr:rowOff>
    </xdr:from>
    <xdr:to>
      <xdr:col>24</xdr:col>
      <xdr:colOff>63500</xdr:colOff>
      <xdr:row>78</xdr:row>
      <xdr:rowOff>18816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912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16027</xdr:rowOff>
    </xdr:from>
    <xdr:to>
      <xdr:col>19</xdr:col>
      <xdr:colOff>177800</xdr:colOff>
      <xdr:row>78</xdr:row>
      <xdr:rowOff>44785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9127"/>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44785</xdr:rowOff>
    </xdr:from>
    <xdr:to>
      <xdr:col>15</xdr:col>
      <xdr:colOff>50800</xdr:colOff>
      <xdr:row>78</xdr:row>
      <xdr:rowOff>61244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1788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29104</xdr:rowOff>
    </xdr:from>
    <xdr:to>
      <xdr:col>10</xdr:col>
      <xdr:colOff>114300</xdr:colOff>
      <xdr:row>78</xdr:row>
      <xdr:rowOff>61244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2204"/>
          <a:ext cx="8890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139466</xdr:rowOff>
    </xdr:from>
    <xdr:to>
      <xdr:col>24</xdr:col>
      <xdr:colOff>114300</xdr:colOff>
      <xdr:row>78</xdr:row>
      <xdr:rowOff>69616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54393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136677</xdr:rowOff>
    </xdr:from>
    <xdr:to>
      <xdr:col>20</xdr:col>
      <xdr:colOff>38100</xdr:colOff>
      <xdr:row>78</xdr:row>
      <xdr:rowOff>66827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57954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165435</xdr:rowOff>
    </xdr:from>
    <xdr:to>
      <xdr:col>15</xdr:col>
      <xdr:colOff>101600</xdr:colOff>
      <xdr:row>78</xdr:row>
      <xdr:rowOff>95585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86712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10444</xdr:rowOff>
    </xdr:from>
    <xdr:to>
      <xdr:col>10</xdr:col>
      <xdr:colOff>165100</xdr:colOff>
      <xdr:row>78</xdr:row>
      <xdr:rowOff>112044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103171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149754</xdr:rowOff>
    </xdr:from>
    <xdr:to>
      <xdr:col>6</xdr:col>
      <xdr:colOff>38100</xdr:colOff>
      <xdr:row>78</xdr:row>
      <xdr:rowOff>79904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71031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133769</xdr:rowOff>
    </xdr:from>
    <xdr:to>
      <xdr:col>24</xdr:col>
      <xdr:colOff>62865</xdr:colOff>
      <xdr:row>97</xdr:row>
      <xdr:rowOff>120435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4269"/>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124262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120435</xdr:rowOff>
    </xdr:from>
    <xdr:to>
      <xdr:col>24</xdr:col>
      <xdr:colOff>152400</xdr:colOff>
      <xdr:row>97</xdr:row>
      <xdr:rowOff>120435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5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80446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133769</xdr:rowOff>
    </xdr:from>
    <xdr:to>
      <xdr:col>24</xdr:col>
      <xdr:colOff>152400</xdr:colOff>
      <xdr:row>90</xdr:row>
      <xdr:rowOff>133769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42126</xdr:rowOff>
    </xdr:from>
    <xdr:to>
      <xdr:col>24</xdr:col>
      <xdr:colOff>63500</xdr:colOff>
      <xdr:row>97</xdr:row>
      <xdr:rowOff>76225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72776"/>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170387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5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147510</xdr:rowOff>
    </xdr:from>
    <xdr:to>
      <xdr:col>24</xdr:col>
      <xdr:colOff>114300</xdr:colOff>
      <xdr:row>95</xdr:row>
      <xdr:rowOff>77660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29020</xdr:rowOff>
    </xdr:from>
    <xdr:to>
      <xdr:col>19</xdr:col>
      <xdr:colOff>177800</xdr:colOff>
      <xdr:row>97</xdr:row>
      <xdr:rowOff>76225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88220"/>
          <a:ext cx="889000" cy="2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71793</xdr:rowOff>
    </xdr:from>
    <xdr:to>
      <xdr:col>20</xdr:col>
      <xdr:colOff>38100</xdr:colOff>
      <xdr:row>96</xdr:row>
      <xdr:rowOff>1943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18470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29020</xdr:rowOff>
    </xdr:from>
    <xdr:to>
      <xdr:col>15</xdr:col>
      <xdr:colOff>50800</xdr:colOff>
      <xdr:row>98</xdr:row>
      <xdr:rowOff>25425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88220"/>
          <a:ext cx="889000" cy="3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97816</xdr:rowOff>
    </xdr:from>
    <xdr:to>
      <xdr:col>15</xdr:col>
      <xdr:colOff>101600</xdr:colOff>
      <xdr:row>95</xdr:row>
      <xdr:rowOff>27966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44493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25425</xdr:rowOff>
    </xdr:from>
    <xdr:to>
      <xdr:col>10</xdr:col>
      <xdr:colOff>114300</xdr:colOff>
      <xdr:row>98</xdr:row>
      <xdr:rowOff>39103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7525"/>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99695</xdr:rowOff>
    </xdr:from>
    <xdr:to>
      <xdr:col>10</xdr:col>
      <xdr:colOff>165100</xdr:colOff>
      <xdr:row>97</xdr:row>
      <xdr:rowOff>29845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46372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107468</xdr:rowOff>
    </xdr:from>
    <xdr:to>
      <xdr:col>6</xdr:col>
      <xdr:colOff>38100</xdr:colOff>
      <xdr:row>97</xdr:row>
      <xdr:rowOff>37618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54145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162776</xdr:rowOff>
    </xdr:from>
    <xdr:to>
      <xdr:col>24</xdr:col>
      <xdr:colOff>114300</xdr:colOff>
      <xdr:row>97</xdr:row>
      <xdr:rowOff>92926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77703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25425</xdr:rowOff>
    </xdr:from>
    <xdr:to>
      <xdr:col>20</xdr:col>
      <xdr:colOff>38100</xdr:colOff>
      <xdr:row>97</xdr:row>
      <xdr:rowOff>127025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118152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149670</xdr:rowOff>
    </xdr:from>
    <xdr:to>
      <xdr:col>15</xdr:col>
      <xdr:colOff>101600</xdr:colOff>
      <xdr:row>96</xdr:row>
      <xdr:rowOff>79820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146075</xdr:rowOff>
    </xdr:from>
    <xdr:to>
      <xdr:col>10</xdr:col>
      <xdr:colOff>165100</xdr:colOff>
      <xdr:row>98</xdr:row>
      <xdr:rowOff>76225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67352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159753</xdr:rowOff>
    </xdr:from>
    <xdr:to>
      <xdr:col>6</xdr:col>
      <xdr:colOff>38100</xdr:colOff>
      <xdr:row>98</xdr:row>
      <xdr:rowOff>89903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81030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16037</xdr:rowOff>
    </xdr:from>
    <xdr:to>
      <xdr:col>55</xdr:col>
      <xdr:colOff>0</xdr:colOff>
      <xdr:row>34</xdr:row>
      <xdr:rowOff>111030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845337"/>
          <a:ext cx="838200" cy="9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89720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90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16037</xdr:rowOff>
    </xdr:from>
    <xdr:to>
      <xdr:col>50</xdr:col>
      <xdr:colOff>114300</xdr:colOff>
      <xdr:row>36</xdr:row>
      <xdr:rowOff>111811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845337"/>
          <a:ext cx="889000" cy="43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46924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97047</xdr:rowOff>
    </xdr:from>
    <xdr:to>
      <xdr:col>45</xdr:col>
      <xdr:colOff>177800</xdr:colOff>
      <xdr:row>36</xdr:row>
      <xdr:rowOff>111811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40547"/>
          <a:ext cx="889000" cy="104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9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97047</xdr:rowOff>
    </xdr:from>
    <xdr:to>
      <xdr:col>41</xdr:col>
      <xdr:colOff>50800</xdr:colOff>
      <xdr:row>37</xdr:row>
      <xdr:rowOff>721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40547"/>
          <a:ext cx="889000" cy="110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163022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39522</xdr:rowOff>
    </xdr:from>
    <xdr:to>
      <xdr:col>36</xdr:col>
      <xdr:colOff>165100</xdr:colOff>
      <xdr:row>36</xdr:row>
      <xdr:rowOff>141122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60230</xdr:rowOff>
    </xdr:from>
    <xdr:to>
      <xdr:col>55</xdr:col>
      <xdr:colOff>50800</xdr:colOff>
      <xdr:row>34</xdr:row>
      <xdr:rowOff>161830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58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83107</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74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136687</xdr:rowOff>
    </xdr:from>
    <xdr:to>
      <xdr:col>50</xdr:col>
      <xdr:colOff>165100</xdr:colOff>
      <xdr:row>34</xdr:row>
      <xdr:rowOff>66837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7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83364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56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61011</xdr:rowOff>
    </xdr:from>
    <xdr:to>
      <xdr:col>46</xdr:col>
      <xdr:colOff>38100</xdr:colOff>
      <xdr:row>36</xdr:row>
      <xdr:rowOff>162611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153738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46247</xdr:rowOff>
    </xdr:from>
    <xdr:to>
      <xdr:col>41</xdr:col>
      <xdr:colOff>101600</xdr:colOff>
      <xdr:row>30</xdr:row>
      <xdr:rowOff>147847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8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138974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28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121371</xdr:rowOff>
    </xdr:from>
    <xdr:to>
      <xdr:col>36</xdr:col>
      <xdr:colOff>165100</xdr:colOff>
      <xdr:row>37</xdr:row>
      <xdr:rowOff>51521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29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42648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8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43674</xdr:rowOff>
    </xdr:from>
    <xdr:to>
      <xdr:col>55</xdr:col>
      <xdr:colOff>0</xdr:colOff>
      <xdr:row>57</xdr:row>
      <xdr:rowOff>88974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16324"/>
          <a:ext cx="8382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43674</xdr:rowOff>
    </xdr:from>
    <xdr:to>
      <xdr:col>50</xdr:col>
      <xdr:colOff>114300</xdr:colOff>
      <xdr:row>57</xdr:row>
      <xdr:rowOff>98630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16324"/>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145562</xdr:rowOff>
    </xdr:from>
    <xdr:to>
      <xdr:col>45</xdr:col>
      <xdr:colOff>177800</xdr:colOff>
      <xdr:row>57</xdr:row>
      <xdr:rowOff>98630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75312"/>
          <a:ext cx="889000" cy="29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145562</xdr:rowOff>
    </xdr:from>
    <xdr:to>
      <xdr:col>41</xdr:col>
      <xdr:colOff>50800</xdr:colOff>
      <xdr:row>57</xdr:row>
      <xdr:rowOff>103353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75312"/>
          <a:ext cx="889000" cy="3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38174</xdr:rowOff>
    </xdr:from>
    <xdr:to>
      <xdr:col>55</xdr:col>
      <xdr:colOff>50800</xdr:colOff>
      <xdr:row>57</xdr:row>
      <xdr:rowOff>139774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124551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2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164324</xdr:rowOff>
    </xdr:from>
    <xdr:to>
      <xdr:col>50</xdr:col>
      <xdr:colOff>165100</xdr:colOff>
      <xdr:row>57</xdr:row>
      <xdr:rowOff>94474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85601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47830</xdr:rowOff>
    </xdr:from>
    <xdr:to>
      <xdr:col>46</xdr:col>
      <xdr:colOff>38100</xdr:colOff>
      <xdr:row>57</xdr:row>
      <xdr:rowOff>149430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140557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94762</xdr:rowOff>
    </xdr:from>
    <xdr:to>
      <xdr:col>41</xdr:col>
      <xdr:colOff>101600</xdr:colOff>
      <xdr:row>56</xdr:row>
      <xdr:rowOff>24912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2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41439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29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52553</xdr:rowOff>
    </xdr:from>
    <xdr:to>
      <xdr:col>36</xdr:col>
      <xdr:colOff>165100</xdr:colOff>
      <xdr:row>57</xdr:row>
      <xdr:rowOff>154153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145280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85407</xdr:rowOff>
    </xdr:from>
    <xdr:to>
      <xdr:col>55</xdr:col>
      <xdr:colOff>0</xdr:colOff>
      <xdr:row>77</xdr:row>
      <xdr:rowOff>59080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944157"/>
          <a:ext cx="838200" cy="3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23722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85407</xdr:rowOff>
    </xdr:from>
    <xdr:to>
      <xdr:col>50</xdr:col>
      <xdr:colOff>114300</xdr:colOff>
      <xdr:row>77</xdr:row>
      <xdr:rowOff>165779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944157"/>
          <a:ext cx="889000" cy="4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134345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165779</xdr:rowOff>
    </xdr:from>
    <xdr:to>
      <xdr:col>45</xdr:col>
      <xdr:colOff>177800</xdr:colOff>
      <xdr:row>78</xdr:row>
      <xdr:rowOff>16808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6742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93884</xdr:rowOff>
    </xdr:from>
    <xdr:to>
      <xdr:col>41</xdr:col>
      <xdr:colOff>50800</xdr:colOff>
      <xdr:row>78</xdr:row>
      <xdr:rowOff>16808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95534"/>
          <a:ext cx="8890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8280</xdr:rowOff>
    </xdr:from>
    <xdr:to>
      <xdr:col>55</xdr:col>
      <xdr:colOff>50800</xdr:colOff>
      <xdr:row>77</xdr:row>
      <xdr:rowOff>109880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31157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34607</xdr:rowOff>
    </xdr:from>
    <xdr:to>
      <xdr:col>50</xdr:col>
      <xdr:colOff>165100</xdr:colOff>
      <xdr:row>75</xdr:row>
      <xdr:rowOff>136207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8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152734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6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114979</xdr:rowOff>
    </xdr:from>
    <xdr:to>
      <xdr:col>46</xdr:col>
      <xdr:colOff>38100</xdr:colOff>
      <xdr:row>78</xdr:row>
      <xdr:rowOff>45129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36256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4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137458</xdr:rowOff>
    </xdr:from>
    <xdr:to>
      <xdr:col>41</xdr:col>
      <xdr:colOff>101600</xdr:colOff>
      <xdr:row>78</xdr:row>
      <xdr:rowOff>67608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58735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43084</xdr:rowOff>
    </xdr:from>
    <xdr:to>
      <xdr:col>36</xdr:col>
      <xdr:colOff>165100</xdr:colOff>
      <xdr:row>77</xdr:row>
      <xdr:rowOff>144684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135811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3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40734</xdr:rowOff>
    </xdr:from>
    <xdr:to>
      <xdr:col>55</xdr:col>
      <xdr:colOff>0</xdr:colOff>
      <xdr:row>98</xdr:row>
      <xdr:rowOff>44402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42834"/>
          <a:ext cx="8382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24138</xdr:rowOff>
    </xdr:from>
    <xdr:to>
      <xdr:col>50</xdr:col>
      <xdr:colOff>114300</xdr:colOff>
      <xdr:row>98</xdr:row>
      <xdr:rowOff>40734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26238"/>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129637</xdr:rowOff>
    </xdr:from>
    <xdr:to>
      <xdr:col>45</xdr:col>
      <xdr:colOff>177800</xdr:colOff>
      <xdr:row>98</xdr:row>
      <xdr:rowOff>24138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88837"/>
          <a:ext cx="8890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129637</xdr:rowOff>
    </xdr:from>
    <xdr:to>
      <xdr:col>41</xdr:col>
      <xdr:colOff>50800</xdr:colOff>
      <xdr:row>98</xdr:row>
      <xdr:rowOff>77319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88837"/>
          <a:ext cx="889000" cy="29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86017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165052</xdr:rowOff>
    </xdr:from>
    <xdr:to>
      <xdr:col>55</xdr:col>
      <xdr:colOff>50800</xdr:colOff>
      <xdr:row>98</xdr:row>
      <xdr:rowOff>95202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79979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161384</xdr:rowOff>
    </xdr:from>
    <xdr:to>
      <xdr:col>50</xdr:col>
      <xdr:colOff>165100</xdr:colOff>
      <xdr:row>98</xdr:row>
      <xdr:rowOff>91534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8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144788</xdr:rowOff>
    </xdr:from>
    <xdr:to>
      <xdr:col>46</xdr:col>
      <xdr:colOff>38100</xdr:colOff>
      <xdr:row>98</xdr:row>
      <xdr:rowOff>74938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66065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78837</xdr:rowOff>
    </xdr:from>
    <xdr:to>
      <xdr:col>41</xdr:col>
      <xdr:colOff>101600</xdr:colOff>
      <xdr:row>97</xdr:row>
      <xdr:rowOff>8987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25514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26519</xdr:rowOff>
    </xdr:from>
    <xdr:to>
      <xdr:col>36</xdr:col>
      <xdr:colOff>165100</xdr:colOff>
      <xdr:row>98</xdr:row>
      <xdr:rowOff>128119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119246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43434</xdr:rowOff>
    </xdr:from>
    <xdr:to>
      <xdr:col>85</xdr:col>
      <xdr:colOff>127000</xdr:colOff>
      <xdr:row>39</xdr:row>
      <xdr:rowOff>40754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58534"/>
          <a:ext cx="838200" cy="1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126581</xdr:rowOff>
    </xdr:from>
    <xdr:to>
      <xdr:col>81</xdr:col>
      <xdr:colOff>50800</xdr:colOff>
      <xdr:row>38</xdr:row>
      <xdr:rowOff>43434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470231"/>
          <a:ext cx="889000" cy="8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16591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63093</xdr:rowOff>
    </xdr:from>
    <xdr:to>
      <xdr:col>76</xdr:col>
      <xdr:colOff>114300</xdr:colOff>
      <xdr:row>37</xdr:row>
      <xdr:rowOff>126581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235293"/>
          <a:ext cx="889000" cy="2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23639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63093</xdr:rowOff>
    </xdr:from>
    <xdr:to>
      <xdr:col>71</xdr:col>
      <xdr:colOff>177800</xdr:colOff>
      <xdr:row>37</xdr:row>
      <xdr:rowOff>153111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235293"/>
          <a:ext cx="889000" cy="2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167035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143959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161404</xdr:rowOff>
    </xdr:from>
    <xdr:to>
      <xdr:col>85</xdr:col>
      <xdr:colOff>177800</xdr:colOff>
      <xdr:row>39</xdr:row>
      <xdr:rowOff>91554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76331</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164084</xdr:rowOff>
    </xdr:from>
    <xdr:to>
      <xdr:col>81</xdr:col>
      <xdr:colOff>101600</xdr:colOff>
      <xdr:row>38</xdr:row>
      <xdr:rowOff>94234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110761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2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75781</xdr:rowOff>
    </xdr:from>
    <xdr:to>
      <xdr:col>76</xdr:col>
      <xdr:colOff>165100</xdr:colOff>
      <xdr:row>38</xdr:row>
      <xdr:rowOff>5931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22458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19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12293</xdr:rowOff>
    </xdr:from>
    <xdr:to>
      <xdr:col>72</xdr:col>
      <xdr:colOff>38100</xdr:colOff>
      <xdr:row>36</xdr:row>
      <xdr:rowOff>113893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1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130420</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9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102311</xdr:rowOff>
    </xdr:from>
    <xdr:to>
      <xdr:col>67</xdr:col>
      <xdr:colOff>101600</xdr:colOff>
      <xdr:row>38</xdr:row>
      <xdr:rowOff>32462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45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48988</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147625</xdr:rowOff>
    </xdr:from>
    <xdr:to>
      <xdr:col>85</xdr:col>
      <xdr:colOff>127000</xdr:colOff>
      <xdr:row>75</xdr:row>
      <xdr:rowOff>150864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06375"/>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149250</xdr:rowOff>
    </xdr:from>
    <xdr:to>
      <xdr:col>81</xdr:col>
      <xdr:colOff>50800</xdr:colOff>
      <xdr:row>75</xdr:row>
      <xdr:rowOff>150864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08000"/>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149250</xdr:rowOff>
    </xdr:from>
    <xdr:to>
      <xdr:col>76</xdr:col>
      <xdr:colOff>114300</xdr:colOff>
      <xdr:row>76</xdr:row>
      <xdr:rowOff>20638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08000"/>
          <a:ext cx="889000" cy="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142278</xdr:rowOff>
    </xdr:from>
    <xdr:to>
      <xdr:col>71</xdr:col>
      <xdr:colOff>177800</xdr:colOff>
      <xdr:row>76</xdr:row>
      <xdr:rowOff>20638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01028"/>
          <a:ext cx="889000" cy="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94746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96825</xdr:rowOff>
    </xdr:from>
    <xdr:to>
      <xdr:col>85</xdr:col>
      <xdr:colOff>177800</xdr:colOff>
      <xdr:row>76</xdr:row>
      <xdr:rowOff>26975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75252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100064</xdr:rowOff>
    </xdr:from>
    <xdr:to>
      <xdr:col>81</xdr:col>
      <xdr:colOff>101600</xdr:colOff>
      <xdr:row>76</xdr:row>
      <xdr:rowOff>30214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21341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98451</xdr:rowOff>
    </xdr:from>
    <xdr:to>
      <xdr:col>76</xdr:col>
      <xdr:colOff>165100</xdr:colOff>
      <xdr:row>76</xdr:row>
      <xdr:rowOff>28600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572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19727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4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141288</xdr:rowOff>
    </xdr:from>
    <xdr:to>
      <xdr:col>72</xdr:col>
      <xdr:colOff>38100</xdr:colOff>
      <xdr:row>76</xdr:row>
      <xdr:rowOff>71438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62565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91478</xdr:rowOff>
    </xdr:from>
    <xdr:to>
      <xdr:col>67</xdr:col>
      <xdr:colOff>101600</xdr:colOff>
      <xdr:row>76</xdr:row>
      <xdr:rowOff>21628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12755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4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23588</xdr:rowOff>
    </xdr:from>
    <xdr:to>
      <xdr:col>85</xdr:col>
      <xdr:colOff>127000</xdr:colOff>
      <xdr:row>99</xdr:row>
      <xdr:rowOff>50220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97138"/>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53958</xdr:rowOff>
    </xdr:from>
    <xdr:to>
      <xdr:col>81</xdr:col>
      <xdr:colOff>50800</xdr:colOff>
      <xdr:row>99</xdr:row>
      <xdr:rowOff>23588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56058"/>
          <a:ext cx="889000" cy="1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53958</xdr:rowOff>
    </xdr:from>
    <xdr:to>
      <xdr:col>76</xdr:col>
      <xdr:colOff>114300</xdr:colOff>
      <xdr:row>98</xdr:row>
      <xdr:rowOff>96152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56058"/>
          <a:ext cx="889000" cy="4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96152</xdr:rowOff>
    </xdr:from>
    <xdr:to>
      <xdr:col>71</xdr:col>
      <xdr:colOff>177800</xdr:colOff>
      <xdr:row>98</xdr:row>
      <xdr:rowOff>107403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8252"/>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87845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170870</xdr:rowOff>
    </xdr:from>
    <xdr:to>
      <xdr:col>85</xdr:col>
      <xdr:colOff>177800</xdr:colOff>
      <xdr:row>99</xdr:row>
      <xdr:rowOff>101020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85797</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144238</xdr:rowOff>
    </xdr:from>
    <xdr:to>
      <xdr:col>81</xdr:col>
      <xdr:colOff>101600</xdr:colOff>
      <xdr:row>99</xdr:row>
      <xdr:rowOff>74388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65515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3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3158</xdr:rowOff>
    </xdr:from>
    <xdr:to>
      <xdr:col>76</xdr:col>
      <xdr:colOff>165100</xdr:colOff>
      <xdr:row>98</xdr:row>
      <xdr:rowOff>104758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95885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45352</xdr:rowOff>
    </xdr:from>
    <xdr:to>
      <xdr:col>72</xdr:col>
      <xdr:colOff>38100</xdr:colOff>
      <xdr:row>98</xdr:row>
      <xdr:rowOff>146952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138079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56603</xdr:rowOff>
    </xdr:from>
    <xdr:to>
      <xdr:col>67</xdr:col>
      <xdr:colOff>101600</xdr:colOff>
      <xdr:row>98</xdr:row>
      <xdr:rowOff>158203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149330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28372</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372022"/>
          <a:ext cx="8382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28372</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372022"/>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21513</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366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149022</xdr:rowOff>
    </xdr:from>
    <xdr:to>
      <xdr:col>112</xdr:col>
      <xdr:colOff>38100</xdr:colOff>
      <xdr:row>37</xdr:row>
      <xdr:rowOff>79172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70299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4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142164</xdr:rowOff>
    </xdr:from>
    <xdr:to>
      <xdr:col>98</xdr:col>
      <xdr:colOff>38100</xdr:colOff>
      <xdr:row>38</xdr:row>
      <xdr:rowOff>72313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63440</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578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91191</xdr:rowOff>
    </xdr:from>
    <xdr:to>
      <xdr:col>116</xdr:col>
      <xdr:colOff>63500</xdr:colOff>
      <xdr:row>58</xdr:row>
      <xdr:rowOff>94345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35291"/>
          <a:ext cx="8382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91191</xdr:rowOff>
    </xdr:from>
    <xdr:to>
      <xdr:col>111</xdr:col>
      <xdr:colOff>177800</xdr:colOff>
      <xdr:row>58</xdr:row>
      <xdr:rowOff>93706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3529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93706</xdr:rowOff>
    </xdr:from>
    <xdr:to>
      <xdr:col>107</xdr:col>
      <xdr:colOff>50800</xdr:colOff>
      <xdr:row>58</xdr:row>
      <xdr:rowOff>94848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3780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93614</xdr:rowOff>
    </xdr:from>
    <xdr:to>
      <xdr:col>102</xdr:col>
      <xdr:colOff>114300</xdr:colOff>
      <xdr:row>58</xdr:row>
      <xdr:rowOff>94848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3771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43545</xdr:rowOff>
    </xdr:from>
    <xdr:to>
      <xdr:col>116</xdr:col>
      <xdr:colOff>114300</xdr:colOff>
      <xdr:row>58</xdr:row>
      <xdr:rowOff>145145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129922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0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40391</xdr:rowOff>
    </xdr:from>
    <xdr:to>
      <xdr:col>112</xdr:col>
      <xdr:colOff>38100</xdr:colOff>
      <xdr:row>58</xdr:row>
      <xdr:rowOff>141991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133118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42906</xdr:rowOff>
    </xdr:from>
    <xdr:to>
      <xdr:col>107</xdr:col>
      <xdr:colOff>101600</xdr:colOff>
      <xdr:row>58</xdr:row>
      <xdr:rowOff>144506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135633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7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44048</xdr:rowOff>
    </xdr:from>
    <xdr:to>
      <xdr:col>102</xdr:col>
      <xdr:colOff>165100</xdr:colOff>
      <xdr:row>58</xdr:row>
      <xdr:rowOff>145648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136775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08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42814</xdr:rowOff>
    </xdr:from>
    <xdr:to>
      <xdr:col>98</xdr:col>
      <xdr:colOff>38100</xdr:colOff>
      <xdr:row>58</xdr:row>
      <xdr:rowOff>144414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135541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83617</xdr:rowOff>
    </xdr:from>
    <xdr:to>
      <xdr:col>116</xdr:col>
      <xdr:colOff>63500</xdr:colOff>
      <xdr:row>77</xdr:row>
      <xdr:rowOff>86494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85267"/>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54470</xdr:rowOff>
    </xdr:from>
    <xdr:to>
      <xdr:col>111</xdr:col>
      <xdr:colOff>177800</xdr:colOff>
      <xdr:row>77</xdr:row>
      <xdr:rowOff>83617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913220"/>
          <a:ext cx="889000" cy="3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54470</xdr:rowOff>
    </xdr:from>
    <xdr:to>
      <xdr:col>107</xdr:col>
      <xdr:colOff>50800</xdr:colOff>
      <xdr:row>75</xdr:row>
      <xdr:rowOff>94856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1322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57633</xdr:rowOff>
    </xdr:from>
    <xdr:to>
      <xdr:col>102</xdr:col>
      <xdr:colOff>114300</xdr:colOff>
      <xdr:row>75</xdr:row>
      <xdr:rowOff>94856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744933"/>
          <a:ext cx="889000" cy="20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85120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35694</xdr:rowOff>
    </xdr:from>
    <xdr:to>
      <xdr:col>116</xdr:col>
      <xdr:colOff>114300</xdr:colOff>
      <xdr:row>77</xdr:row>
      <xdr:rowOff>137294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14121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32817</xdr:rowOff>
    </xdr:from>
    <xdr:to>
      <xdr:col>112</xdr:col>
      <xdr:colOff>38100</xdr:colOff>
      <xdr:row>77</xdr:row>
      <xdr:rowOff>134417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125544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3670</xdr:rowOff>
    </xdr:from>
    <xdr:to>
      <xdr:col>107</xdr:col>
      <xdr:colOff>101600</xdr:colOff>
      <xdr:row>75</xdr:row>
      <xdr:rowOff>105270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96397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44056</xdr:rowOff>
    </xdr:from>
    <xdr:to>
      <xdr:col>102</xdr:col>
      <xdr:colOff>165100</xdr:colOff>
      <xdr:row>75</xdr:row>
      <xdr:rowOff>145656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136783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99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6833</xdr:rowOff>
    </xdr:from>
    <xdr:to>
      <xdr:col>98</xdr:col>
      <xdr:colOff>38100</xdr:colOff>
      <xdr:row>74</xdr:row>
      <xdr:rowOff>108433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124960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人件費については、類似団体平均よりも低い数値で推移している。今後も、超過勤務手当の抑制や定員適正化計画に基づいた職員採用、行財政改革への取り組みを通じ人件費の抑制に努める。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維持補修費、普通建設事業費共に類似団体と比較し低いことから、今後急激に増加しないよう計画的に設備等の更新を実施し、公共施設数についても今後検討を行い、維持管理費の抑制に努める。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補助費等と繰出金については、下水道事業会計の企業会計への移行が影響しているが、今後は補助費等について、白河地方広域市町村圏整備組合への負担金の増加が見込まれる。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積立金については、類似団体平均を下回っている。基金の残高も減少傾向にあることから今後は「第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次矢吹町行財政改革大綱」の計画の基、着実に基金の積立てを行い、強固な財政基盤の確立に努める。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
16,662
60.40
8,537,910
8,292,795
175,343
5,047,471
7,475,260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108077</xdr:rowOff>
    </xdr:from>
    <xdr:to>
      <xdr:col>24</xdr:col>
      <xdr:colOff>63500</xdr:colOff>
      <xdr:row>34</xdr:row>
      <xdr:rowOff>117602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737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108077</xdr:rowOff>
    </xdr:from>
    <xdr:to>
      <xdr:col>19</xdr:col>
      <xdr:colOff>177800</xdr:colOff>
      <xdr:row>35</xdr:row>
      <xdr:rowOff>31877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7377"/>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31877</xdr:rowOff>
    </xdr:from>
    <xdr:to>
      <xdr:col>15</xdr:col>
      <xdr:colOff>50800</xdr:colOff>
      <xdr:row>35</xdr:row>
      <xdr:rowOff>101600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262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85979</xdr:rowOff>
    </xdr:from>
    <xdr:to>
      <xdr:col>10</xdr:col>
      <xdr:colOff>114300</xdr:colOff>
      <xdr:row>35</xdr:row>
      <xdr:rowOff>101600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672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123207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66802</xdr:rowOff>
    </xdr:from>
    <xdr:to>
      <xdr:col>24</xdr:col>
      <xdr:colOff>114300</xdr:colOff>
      <xdr:row>34</xdr:row>
      <xdr:rowOff>168402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89679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57277</xdr:rowOff>
    </xdr:from>
    <xdr:to>
      <xdr:col>20</xdr:col>
      <xdr:colOff>38100</xdr:colOff>
      <xdr:row>34</xdr:row>
      <xdr:rowOff>158877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3954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152527</xdr:rowOff>
    </xdr:from>
    <xdr:to>
      <xdr:col>15</xdr:col>
      <xdr:colOff>101600</xdr:colOff>
      <xdr:row>35</xdr:row>
      <xdr:rowOff>82677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99204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50800</xdr:rowOff>
    </xdr:from>
    <xdr:to>
      <xdr:col>10</xdr:col>
      <xdr:colOff>165100</xdr:colOff>
      <xdr:row>35</xdr:row>
      <xdr:rowOff>152400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168927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35179</xdr:rowOff>
    </xdr:from>
    <xdr:to>
      <xdr:col>6</xdr:col>
      <xdr:colOff>38100</xdr:colOff>
      <xdr:row>35</xdr:row>
      <xdr:rowOff>136779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127906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105839</xdr:rowOff>
    </xdr:from>
    <xdr:to>
      <xdr:col>24</xdr:col>
      <xdr:colOff>63500</xdr:colOff>
      <xdr:row>57</xdr:row>
      <xdr:rowOff>130299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78489"/>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75696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33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105839</xdr:rowOff>
    </xdr:from>
    <xdr:to>
      <xdr:col>19</xdr:col>
      <xdr:colOff>177800</xdr:colOff>
      <xdr:row>57</xdr:row>
      <xdr:rowOff>170075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78489"/>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132814</xdr:rowOff>
    </xdr:from>
    <xdr:to>
      <xdr:col>15</xdr:col>
      <xdr:colOff>50800</xdr:colOff>
      <xdr:row>57</xdr:row>
      <xdr:rowOff>170075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048214"/>
          <a:ext cx="889000" cy="89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89508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1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132814</xdr:rowOff>
    </xdr:from>
    <xdr:to>
      <xdr:col>10</xdr:col>
      <xdr:colOff>114300</xdr:colOff>
      <xdr:row>57</xdr:row>
      <xdr:rowOff>89913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048214"/>
          <a:ext cx="889000" cy="8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79499</xdr:rowOff>
    </xdr:from>
    <xdr:to>
      <xdr:col>24</xdr:col>
      <xdr:colOff>114300</xdr:colOff>
      <xdr:row>58</xdr:row>
      <xdr:rowOff>9649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57926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3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55039</xdr:rowOff>
    </xdr:from>
    <xdr:to>
      <xdr:col>20</xdr:col>
      <xdr:colOff>38100</xdr:colOff>
      <xdr:row>57</xdr:row>
      <xdr:rowOff>156639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147766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119275</xdr:rowOff>
    </xdr:from>
    <xdr:to>
      <xdr:col>15</xdr:col>
      <xdr:colOff>101600</xdr:colOff>
      <xdr:row>58</xdr:row>
      <xdr:rowOff>49425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40552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9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82014</xdr:rowOff>
    </xdr:from>
    <xdr:to>
      <xdr:col>10</xdr:col>
      <xdr:colOff>165100</xdr:colOff>
      <xdr:row>53</xdr:row>
      <xdr:rowOff>12164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9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3291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09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39113</xdr:rowOff>
    </xdr:from>
    <xdr:to>
      <xdr:col>6</xdr:col>
      <xdr:colOff>38100</xdr:colOff>
      <xdr:row>57</xdr:row>
      <xdr:rowOff>140713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131840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90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42393</xdr:rowOff>
    </xdr:from>
    <xdr:to>
      <xdr:col>24</xdr:col>
      <xdr:colOff>63500</xdr:colOff>
      <xdr:row>76</xdr:row>
      <xdr:rowOff>155308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072593"/>
          <a:ext cx="838200" cy="1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42393</xdr:rowOff>
    </xdr:from>
    <xdr:to>
      <xdr:col>19</xdr:col>
      <xdr:colOff>177800</xdr:colOff>
      <xdr:row>76</xdr:row>
      <xdr:rowOff>127584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72593"/>
          <a:ext cx="889000" cy="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127584</xdr:rowOff>
    </xdr:from>
    <xdr:to>
      <xdr:col>15</xdr:col>
      <xdr:colOff>50800</xdr:colOff>
      <xdr:row>78</xdr:row>
      <xdr:rowOff>30341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57784"/>
          <a:ext cx="889000" cy="2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30341</xdr:rowOff>
    </xdr:from>
    <xdr:to>
      <xdr:col>10</xdr:col>
      <xdr:colOff>114300</xdr:colOff>
      <xdr:row>79</xdr:row>
      <xdr:rowOff>54432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03441"/>
          <a:ext cx="889000" cy="1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104508</xdr:rowOff>
    </xdr:from>
    <xdr:to>
      <xdr:col>24</xdr:col>
      <xdr:colOff>114300</xdr:colOff>
      <xdr:row>77</xdr:row>
      <xdr:rowOff>34658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19435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4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163043</xdr:rowOff>
    </xdr:from>
    <xdr:to>
      <xdr:col>20</xdr:col>
      <xdr:colOff>38100</xdr:colOff>
      <xdr:row>76</xdr:row>
      <xdr:rowOff>93193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1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76784</xdr:rowOff>
    </xdr:from>
    <xdr:to>
      <xdr:col>15</xdr:col>
      <xdr:colOff>101600</xdr:colOff>
      <xdr:row>77</xdr:row>
      <xdr:rowOff>6934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169511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9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150991</xdr:rowOff>
    </xdr:from>
    <xdr:to>
      <xdr:col>10</xdr:col>
      <xdr:colOff>165100</xdr:colOff>
      <xdr:row>78</xdr:row>
      <xdr:rowOff>81141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72268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4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3632</xdr:rowOff>
    </xdr:from>
    <xdr:to>
      <xdr:col>6</xdr:col>
      <xdr:colOff>38100</xdr:colOff>
      <xdr:row>79</xdr:row>
      <xdr:rowOff>105232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96359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4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93180</xdr:rowOff>
    </xdr:from>
    <xdr:to>
      <xdr:col>24</xdr:col>
      <xdr:colOff>63500</xdr:colOff>
      <xdr:row>97</xdr:row>
      <xdr:rowOff>96250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23830"/>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96250</xdr:rowOff>
    </xdr:from>
    <xdr:to>
      <xdr:col>19</xdr:col>
      <xdr:colOff>177800</xdr:colOff>
      <xdr:row>97</xdr:row>
      <xdr:rowOff>123143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26900"/>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123143</xdr:rowOff>
    </xdr:from>
    <xdr:to>
      <xdr:col>15</xdr:col>
      <xdr:colOff>50800</xdr:colOff>
      <xdr:row>98</xdr:row>
      <xdr:rowOff>91139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53793"/>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54138</xdr:rowOff>
    </xdr:from>
    <xdr:to>
      <xdr:col>10</xdr:col>
      <xdr:colOff>114300</xdr:colOff>
      <xdr:row>98</xdr:row>
      <xdr:rowOff>91139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56238"/>
          <a:ext cx="889000" cy="3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128421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42380</xdr:rowOff>
    </xdr:from>
    <xdr:to>
      <xdr:col>24</xdr:col>
      <xdr:colOff>114300</xdr:colOff>
      <xdr:row>97</xdr:row>
      <xdr:rowOff>143980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20807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45450</xdr:rowOff>
    </xdr:from>
    <xdr:to>
      <xdr:col>20</xdr:col>
      <xdr:colOff>38100</xdr:colOff>
      <xdr:row>97</xdr:row>
      <xdr:rowOff>147050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138177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6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72343</xdr:rowOff>
    </xdr:from>
    <xdr:to>
      <xdr:col>15</xdr:col>
      <xdr:colOff>101600</xdr:colOff>
      <xdr:row>98</xdr:row>
      <xdr:rowOff>2493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165070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40339</xdr:rowOff>
    </xdr:from>
    <xdr:to>
      <xdr:col>10</xdr:col>
      <xdr:colOff>165100</xdr:colOff>
      <xdr:row>98</xdr:row>
      <xdr:rowOff>141939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133066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3338</xdr:rowOff>
    </xdr:from>
    <xdr:to>
      <xdr:col>6</xdr:col>
      <xdr:colOff>38100</xdr:colOff>
      <xdr:row>98</xdr:row>
      <xdr:rowOff>104938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96065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72034</xdr:rowOff>
    </xdr:from>
    <xdr:to>
      <xdr:col>55</xdr:col>
      <xdr:colOff>0</xdr:colOff>
      <xdr:row>38</xdr:row>
      <xdr:rowOff>88494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87134"/>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88494</xdr:rowOff>
    </xdr:from>
    <xdr:to>
      <xdr:col>50</xdr:col>
      <xdr:colOff>114300</xdr:colOff>
      <xdr:row>38</xdr:row>
      <xdr:rowOff>88951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035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88951</xdr:rowOff>
    </xdr:from>
    <xdr:to>
      <xdr:col>45</xdr:col>
      <xdr:colOff>177800</xdr:colOff>
      <xdr:row>38</xdr:row>
      <xdr:rowOff>107696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0405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108153</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227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38320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21234</xdr:rowOff>
    </xdr:from>
    <xdr:to>
      <xdr:col>55</xdr:col>
      <xdr:colOff>50800</xdr:colOff>
      <xdr:row>38</xdr:row>
      <xdr:rowOff>122834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107611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37694</xdr:rowOff>
    </xdr:from>
    <xdr:to>
      <xdr:col>50</xdr:col>
      <xdr:colOff>165100</xdr:colOff>
      <xdr:row>38</xdr:row>
      <xdr:rowOff>139294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130421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38151</xdr:rowOff>
    </xdr:from>
    <xdr:to>
      <xdr:col>46</xdr:col>
      <xdr:colOff>38100</xdr:colOff>
      <xdr:row>38</xdr:row>
      <xdr:rowOff>139751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130878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56896</xdr:rowOff>
    </xdr:from>
    <xdr:to>
      <xdr:col>41</xdr:col>
      <xdr:colOff>101600</xdr:colOff>
      <xdr:row>38</xdr:row>
      <xdr:rowOff>158496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149623</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57353</xdr:rowOff>
    </xdr:from>
    <xdr:to>
      <xdr:col>36</xdr:col>
      <xdr:colOff>165100</xdr:colOff>
      <xdr:row>38</xdr:row>
      <xdr:rowOff>158953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150080</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6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19146</xdr:rowOff>
    </xdr:from>
    <xdr:to>
      <xdr:col>55</xdr:col>
      <xdr:colOff>0</xdr:colOff>
      <xdr:row>56</xdr:row>
      <xdr:rowOff>92053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620346"/>
          <a:ext cx="838200" cy="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8598</xdr:rowOff>
    </xdr:from>
    <xdr:to>
      <xdr:col>50</xdr:col>
      <xdr:colOff>114300</xdr:colOff>
      <xdr:row>56</xdr:row>
      <xdr:rowOff>92053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609798"/>
          <a:ext cx="889000" cy="8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72916</xdr:rowOff>
    </xdr:from>
    <xdr:to>
      <xdr:col>45</xdr:col>
      <xdr:colOff>177800</xdr:colOff>
      <xdr:row>56</xdr:row>
      <xdr:rowOff>8598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502666"/>
          <a:ext cx="889000" cy="10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72916</xdr:rowOff>
    </xdr:from>
    <xdr:to>
      <xdr:col>41</xdr:col>
      <xdr:colOff>50800</xdr:colOff>
      <xdr:row>55</xdr:row>
      <xdr:rowOff>84183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502666"/>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129882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139796</xdr:rowOff>
    </xdr:from>
    <xdr:to>
      <xdr:col>55</xdr:col>
      <xdr:colOff>50800</xdr:colOff>
      <xdr:row>56</xdr:row>
      <xdr:rowOff>69946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5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162673</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4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41253</xdr:rowOff>
    </xdr:from>
    <xdr:to>
      <xdr:col>50</xdr:col>
      <xdr:colOff>165100</xdr:colOff>
      <xdr:row>56</xdr:row>
      <xdr:rowOff>142853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133980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7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129248</xdr:rowOff>
    </xdr:from>
    <xdr:to>
      <xdr:col>46</xdr:col>
      <xdr:colOff>38100</xdr:colOff>
      <xdr:row>56</xdr:row>
      <xdr:rowOff>59398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75925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3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22116</xdr:rowOff>
    </xdr:from>
    <xdr:to>
      <xdr:col>41</xdr:col>
      <xdr:colOff>101600</xdr:colOff>
      <xdr:row>55</xdr:row>
      <xdr:rowOff>123716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4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140243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2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33383</xdr:rowOff>
    </xdr:from>
    <xdr:to>
      <xdr:col>36</xdr:col>
      <xdr:colOff>165100</xdr:colOff>
      <xdr:row>55</xdr:row>
      <xdr:rowOff>134983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151510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2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26282</xdr:rowOff>
    </xdr:from>
    <xdr:to>
      <xdr:col>55</xdr:col>
      <xdr:colOff>0</xdr:colOff>
      <xdr:row>78</xdr:row>
      <xdr:rowOff>4466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227932"/>
          <a:ext cx="838200" cy="14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26282</xdr:rowOff>
    </xdr:from>
    <xdr:to>
      <xdr:col>50</xdr:col>
      <xdr:colOff>114300</xdr:colOff>
      <xdr:row>77</xdr:row>
      <xdr:rowOff>36601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227932"/>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148779</xdr:rowOff>
    </xdr:from>
    <xdr:to>
      <xdr:col>45</xdr:col>
      <xdr:colOff>177800</xdr:colOff>
      <xdr:row>77</xdr:row>
      <xdr:rowOff>36601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007529"/>
          <a:ext cx="889000" cy="23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148779</xdr:rowOff>
    </xdr:from>
    <xdr:to>
      <xdr:col>41</xdr:col>
      <xdr:colOff>50800</xdr:colOff>
      <xdr:row>78</xdr:row>
      <xdr:rowOff>18183</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007529"/>
          <a:ext cx="889000" cy="3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125116</xdr:rowOff>
    </xdr:from>
    <xdr:to>
      <xdr:col>55</xdr:col>
      <xdr:colOff>50800</xdr:colOff>
      <xdr:row>78</xdr:row>
      <xdr:rowOff>55266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103543</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146932</xdr:rowOff>
    </xdr:from>
    <xdr:to>
      <xdr:col>50</xdr:col>
      <xdr:colOff>165100</xdr:colOff>
      <xdr:row>77</xdr:row>
      <xdr:rowOff>77082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1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68209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2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157251</xdr:rowOff>
    </xdr:from>
    <xdr:to>
      <xdr:col>46</xdr:col>
      <xdr:colOff>38100</xdr:colOff>
      <xdr:row>77</xdr:row>
      <xdr:rowOff>87401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78528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2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97979</xdr:rowOff>
    </xdr:from>
    <xdr:to>
      <xdr:col>41</xdr:col>
      <xdr:colOff>101600</xdr:colOff>
      <xdr:row>76</xdr:row>
      <xdr:rowOff>28129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9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19256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138833</xdr:rowOff>
    </xdr:from>
    <xdr:to>
      <xdr:col>36</xdr:col>
      <xdr:colOff>165100</xdr:colOff>
      <xdr:row>78</xdr:row>
      <xdr:rowOff>68983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4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60110</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43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78386</xdr:rowOff>
    </xdr:from>
    <xdr:to>
      <xdr:col>54</xdr:col>
      <xdr:colOff>189865</xdr:colOff>
      <xdr:row>98</xdr:row>
      <xdr:rowOff>31784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680336"/>
          <a:ext cx="1270" cy="115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35611</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8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31784</xdr:rowOff>
    </xdr:from>
    <xdr:to>
      <xdr:col>55</xdr:col>
      <xdr:colOff>88900</xdr:colOff>
      <xdr:row>98</xdr:row>
      <xdr:rowOff>31784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83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25063</xdr:rowOff>
    </xdr:from>
    <xdr:ext cx="599010"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45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78386</xdr:rowOff>
    </xdr:from>
    <xdr:to>
      <xdr:col>55</xdr:col>
      <xdr:colOff>88900</xdr:colOff>
      <xdr:row>91</xdr:row>
      <xdr:rowOff>78386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68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5643</xdr:rowOff>
    </xdr:from>
    <xdr:to>
      <xdr:col>55</xdr:col>
      <xdr:colOff>0</xdr:colOff>
      <xdr:row>96</xdr:row>
      <xdr:rowOff>92118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9639300" y="16464843"/>
          <a:ext cx="838200" cy="8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99009</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21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76132</xdr:rowOff>
    </xdr:from>
    <xdr:to>
      <xdr:col>55</xdr:col>
      <xdr:colOff>50800</xdr:colOff>
      <xdr:row>96</xdr:row>
      <xdr:rowOff>6282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3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5643</xdr:rowOff>
    </xdr:from>
    <xdr:to>
      <xdr:col>50</xdr:col>
      <xdr:colOff>114300</xdr:colOff>
      <xdr:row>96</xdr:row>
      <xdr:rowOff>138312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8750300" y="16464843"/>
          <a:ext cx="889000" cy="1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57728</xdr:rowOff>
    </xdr:from>
    <xdr:to>
      <xdr:col>50</xdr:col>
      <xdr:colOff>165100</xdr:colOff>
      <xdr:row>95</xdr:row>
      <xdr:rowOff>159328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34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18542</xdr:rowOff>
    </xdr:from>
    <xdr:to>
      <xdr:col>45</xdr:col>
      <xdr:colOff>177800</xdr:colOff>
      <xdr:row>96</xdr:row>
      <xdr:rowOff>138312</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7861300" y="15449042"/>
          <a:ext cx="889000" cy="114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108217</xdr:rowOff>
    </xdr:from>
    <xdr:to>
      <xdr:col>46</xdr:col>
      <xdr:colOff>38100</xdr:colOff>
      <xdr:row>96</xdr:row>
      <xdr:rowOff>38367</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3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54894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18542</xdr:rowOff>
    </xdr:from>
    <xdr:to>
      <xdr:col>41</xdr:col>
      <xdr:colOff>50800</xdr:colOff>
      <xdr:row>94</xdr:row>
      <xdr:rowOff>163850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5449042"/>
          <a:ext cx="889000" cy="8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82499</xdr:rowOff>
    </xdr:from>
    <xdr:to>
      <xdr:col>41</xdr:col>
      <xdr:colOff>101600</xdr:colOff>
      <xdr:row>96</xdr:row>
      <xdr:rowOff>12649</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7665</xdr:rowOff>
    </xdr:from>
    <xdr:to>
      <xdr:col>36</xdr:col>
      <xdr:colOff>165100</xdr:colOff>
      <xdr:row>95</xdr:row>
      <xdr:rowOff>109265</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100392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3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41318</xdr:rowOff>
    </xdr:from>
    <xdr:to>
      <xdr:col>55</xdr:col>
      <xdr:colOff>50800</xdr:colOff>
      <xdr:row>96</xdr:row>
      <xdr:rowOff>142918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5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19745</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64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126293</xdr:rowOff>
    </xdr:from>
    <xdr:to>
      <xdr:col>50</xdr:col>
      <xdr:colOff>165100</xdr:colOff>
      <xdr:row>96</xdr:row>
      <xdr:rowOff>56443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4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47570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6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87512</xdr:rowOff>
    </xdr:from>
    <xdr:to>
      <xdr:col>46</xdr:col>
      <xdr:colOff>38100</xdr:colOff>
      <xdr:row>97</xdr:row>
      <xdr:rowOff>17662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5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8789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663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139192</xdr:rowOff>
    </xdr:from>
    <xdr:to>
      <xdr:col>41</xdr:col>
      <xdr:colOff>101600</xdr:colOff>
      <xdr:row>90</xdr:row>
      <xdr:rowOff>69342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539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85869</xdr:rowOff>
    </xdr:from>
    <xdr:ext cx="599010"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61795" y="1517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113050</xdr:rowOff>
    </xdr:from>
    <xdr:to>
      <xdr:col>36</xdr:col>
      <xdr:colOff>165100</xdr:colOff>
      <xdr:row>95</xdr:row>
      <xdr:rowOff>43200</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59727</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60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63247</xdr:rowOff>
    </xdr:from>
    <xdr:to>
      <xdr:col>85</xdr:col>
      <xdr:colOff>127000</xdr:colOff>
      <xdr:row>38</xdr:row>
      <xdr:rowOff>64953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578347"/>
          <a:ext cx="8382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64953</xdr:rowOff>
    </xdr:from>
    <xdr:to>
      <xdr:col>81</xdr:col>
      <xdr:colOff>50800</xdr:colOff>
      <xdr:row>38</xdr:row>
      <xdr:rowOff>66439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658005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59009</xdr:rowOff>
    </xdr:from>
    <xdr:to>
      <xdr:col>76</xdr:col>
      <xdr:colOff>114300</xdr:colOff>
      <xdr:row>38</xdr:row>
      <xdr:rowOff>66439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657410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59009</xdr:rowOff>
    </xdr:from>
    <xdr:to>
      <xdr:col>71</xdr:col>
      <xdr:colOff>177800</xdr:colOff>
      <xdr:row>38</xdr:row>
      <xdr:rowOff>61985</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6574109"/>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12447</xdr:rowOff>
    </xdr:from>
    <xdr:to>
      <xdr:col>85</xdr:col>
      <xdr:colOff>177800</xdr:colOff>
      <xdr:row>38</xdr:row>
      <xdr:rowOff>114047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5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98824</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44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14153</xdr:rowOff>
    </xdr:from>
    <xdr:to>
      <xdr:col>81</xdr:col>
      <xdr:colOff>101600</xdr:colOff>
      <xdr:row>38</xdr:row>
      <xdr:rowOff>115753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5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106880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6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15639</xdr:rowOff>
    </xdr:from>
    <xdr:to>
      <xdr:col>76</xdr:col>
      <xdr:colOff>165100</xdr:colOff>
      <xdr:row>38</xdr:row>
      <xdr:rowOff>117239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5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108366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6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8209</xdr:rowOff>
    </xdr:from>
    <xdr:to>
      <xdr:col>72</xdr:col>
      <xdr:colOff>38100</xdr:colOff>
      <xdr:row>38</xdr:row>
      <xdr:rowOff>109809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5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100936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661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11185</xdr:rowOff>
    </xdr:from>
    <xdr:to>
      <xdr:col>67</xdr:col>
      <xdr:colOff>101600</xdr:colOff>
      <xdr:row>38</xdr:row>
      <xdr:rowOff>112785</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5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103912</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61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129743</xdr:rowOff>
    </xdr:from>
    <xdr:to>
      <xdr:col>85</xdr:col>
      <xdr:colOff>127000</xdr:colOff>
      <xdr:row>57</xdr:row>
      <xdr:rowOff>27330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30943"/>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168580</xdr:rowOff>
    </xdr:from>
    <xdr:to>
      <xdr:col>81</xdr:col>
      <xdr:colOff>50800</xdr:colOff>
      <xdr:row>57</xdr:row>
      <xdr:rowOff>27330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769780"/>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138316</xdr:rowOff>
    </xdr:from>
    <xdr:to>
      <xdr:col>76</xdr:col>
      <xdr:colOff>114300</xdr:colOff>
      <xdr:row>56</xdr:row>
      <xdr:rowOff>168580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39516"/>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138316</xdr:rowOff>
    </xdr:from>
    <xdr:to>
      <xdr:col>71</xdr:col>
      <xdr:colOff>177800</xdr:colOff>
      <xdr:row>57</xdr:row>
      <xdr:rowOff>159703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39516"/>
          <a:ext cx="889000" cy="1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78943</xdr:rowOff>
    </xdr:from>
    <xdr:to>
      <xdr:col>85</xdr:col>
      <xdr:colOff>177800</xdr:colOff>
      <xdr:row>57</xdr:row>
      <xdr:rowOff>9093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57370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147980</xdr:rowOff>
    </xdr:from>
    <xdr:to>
      <xdr:col>81</xdr:col>
      <xdr:colOff>101600</xdr:colOff>
      <xdr:row>57</xdr:row>
      <xdr:rowOff>78130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69257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117780</xdr:rowOff>
    </xdr:from>
    <xdr:to>
      <xdr:col>76</xdr:col>
      <xdr:colOff>165100</xdr:colOff>
      <xdr:row>57</xdr:row>
      <xdr:rowOff>47930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39057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87516</xdr:rowOff>
    </xdr:from>
    <xdr:to>
      <xdr:col>72</xdr:col>
      <xdr:colOff>38100</xdr:colOff>
      <xdr:row>57</xdr:row>
      <xdr:rowOff>17666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8793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108903</xdr:rowOff>
    </xdr:from>
    <xdr:to>
      <xdr:col>67</xdr:col>
      <xdr:colOff>101600</xdr:colOff>
      <xdr:row>58</xdr:row>
      <xdr:rowOff>39053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30180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43435</xdr:rowOff>
    </xdr:from>
    <xdr:to>
      <xdr:col>85</xdr:col>
      <xdr:colOff>127000</xdr:colOff>
      <xdr:row>79</xdr:row>
      <xdr:rowOff>40754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416535"/>
          <a:ext cx="838200" cy="16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126581</xdr:rowOff>
    </xdr:from>
    <xdr:to>
      <xdr:col>81</xdr:col>
      <xdr:colOff>50800</xdr:colOff>
      <xdr:row>78</xdr:row>
      <xdr:rowOff>43435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328231"/>
          <a:ext cx="889000" cy="8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16591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63094</xdr:rowOff>
    </xdr:from>
    <xdr:to>
      <xdr:col>76</xdr:col>
      <xdr:colOff>114300</xdr:colOff>
      <xdr:row>77</xdr:row>
      <xdr:rowOff>126581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093294"/>
          <a:ext cx="889000" cy="2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22877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63094</xdr:rowOff>
    </xdr:from>
    <xdr:to>
      <xdr:col>71</xdr:col>
      <xdr:colOff>177800</xdr:colOff>
      <xdr:row>77</xdr:row>
      <xdr:rowOff>153112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093294"/>
          <a:ext cx="889000" cy="2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167034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142905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1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161404</xdr:rowOff>
    </xdr:from>
    <xdr:to>
      <xdr:col>85</xdr:col>
      <xdr:colOff>177800</xdr:colOff>
      <xdr:row>79</xdr:row>
      <xdr:rowOff>91554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76331</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49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164085</xdr:rowOff>
    </xdr:from>
    <xdr:to>
      <xdr:col>81</xdr:col>
      <xdr:colOff>101600</xdr:colOff>
      <xdr:row>78</xdr:row>
      <xdr:rowOff>94235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3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110762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14111" y="13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75781</xdr:rowOff>
    </xdr:from>
    <xdr:to>
      <xdr:col>76</xdr:col>
      <xdr:colOff>165100</xdr:colOff>
      <xdr:row>78</xdr:row>
      <xdr:rowOff>5931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2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22458</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5111" y="130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12294</xdr:rowOff>
    </xdr:from>
    <xdr:to>
      <xdr:col>72</xdr:col>
      <xdr:colOff>38100</xdr:colOff>
      <xdr:row>76</xdr:row>
      <xdr:rowOff>113894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0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130421</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36111" y="128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102312</xdr:rowOff>
    </xdr:from>
    <xdr:to>
      <xdr:col>67</xdr:col>
      <xdr:colOff>101600</xdr:colOff>
      <xdr:row>78</xdr:row>
      <xdr:rowOff>32462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30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48989</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47111" y="130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147625</xdr:rowOff>
    </xdr:from>
    <xdr:to>
      <xdr:col>85</xdr:col>
      <xdr:colOff>127000</xdr:colOff>
      <xdr:row>95</xdr:row>
      <xdr:rowOff>150482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43537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149250</xdr:rowOff>
    </xdr:from>
    <xdr:to>
      <xdr:col>81</xdr:col>
      <xdr:colOff>50800</xdr:colOff>
      <xdr:row>95</xdr:row>
      <xdr:rowOff>150482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437000"/>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149250</xdr:rowOff>
    </xdr:from>
    <xdr:to>
      <xdr:col>76</xdr:col>
      <xdr:colOff>114300</xdr:colOff>
      <xdr:row>96</xdr:row>
      <xdr:rowOff>20638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437000"/>
          <a:ext cx="889000" cy="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141249</xdr:rowOff>
    </xdr:from>
    <xdr:to>
      <xdr:col>71</xdr:col>
      <xdr:colOff>177800</xdr:colOff>
      <xdr:row>96</xdr:row>
      <xdr:rowOff>20638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428999"/>
          <a:ext cx="889000" cy="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94696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96825</xdr:rowOff>
    </xdr:from>
    <xdr:to>
      <xdr:col>85</xdr:col>
      <xdr:colOff>177800</xdr:colOff>
      <xdr:row>96</xdr:row>
      <xdr:rowOff>26975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75252</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6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99682</xdr:rowOff>
    </xdr:from>
    <xdr:to>
      <xdr:col>81</xdr:col>
      <xdr:colOff>101600</xdr:colOff>
      <xdr:row>96</xdr:row>
      <xdr:rowOff>29832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3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20959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4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98450</xdr:rowOff>
    </xdr:from>
    <xdr:to>
      <xdr:col>76</xdr:col>
      <xdr:colOff>165100</xdr:colOff>
      <xdr:row>96</xdr:row>
      <xdr:rowOff>28600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3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19727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4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141288</xdr:rowOff>
    </xdr:from>
    <xdr:to>
      <xdr:col>72</xdr:col>
      <xdr:colOff>38100</xdr:colOff>
      <xdr:row>96</xdr:row>
      <xdr:rowOff>71438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4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62565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5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90449</xdr:rowOff>
    </xdr:from>
    <xdr:to>
      <xdr:col>67</xdr:col>
      <xdr:colOff>101600</xdr:colOff>
      <xdr:row>96</xdr:row>
      <xdr:rowOff>20599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3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11726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4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多くの費目で、前年度とおおよそ同じ水準で推移している。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年度福島県沖地震の災害復旧進捗により減少しており、令和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教育費については、施設等の工事費が増加したことにより上昇したが、施設の改修が続くことから令和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年度までは増加を見込んでいる。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その後も、各費目で公共施設の更新等により多少の増加を見込んではいるが、計画的な執行に努め急激な財政悪化を招かないよう努める。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財政調整基金残高については、年々減少しており</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年度までは減少を見込んでいる。</a:t>
          </a:r>
          <a:r>
            <a:rPr kumimoji="1" lang="en-US" altLang="ja-JP" sz="1400">
              <a:latin typeface="ＭＳ ゴシック" pitchFamily="49" charset="-128"/>
              <a:ea typeface="ＭＳ ゴシック" pitchFamily="49" charset="-128"/>
            </a:rPr>
            <a:t>R7</a:t>
          </a:r>
          <a:r>
            <a:rPr kumimoji="1" lang="ja-JP" altLang="en-US" sz="1400">
              <a:latin typeface="ＭＳ ゴシック" pitchFamily="49" charset="-128"/>
              <a:ea typeface="ＭＳ ゴシック" pitchFamily="49" charset="-128"/>
            </a:rPr>
            <a:t>年度以降は「第</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次矢吹町行財政改革大綱」の基、基金の積立てを行い残高を増加していく計画である。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実質収支については、適正な数値に位置していると捉えており、今後も維持できるよう努める。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実質単年度収支については、財政調整基金残高同様</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年度もマイナスを見込んでいるが、</a:t>
          </a:r>
          <a:r>
            <a:rPr kumimoji="1" lang="en-US" altLang="ja-JP" sz="1400">
              <a:latin typeface="ＭＳ ゴシック" pitchFamily="49" charset="-128"/>
              <a:ea typeface="ＭＳ ゴシック" pitchFamily="49" charset="-128"/>
            </a:rPr>
            <a:t>R7</a:t>
          </a:r>
          <a:r>
            <a:rPr kumimoji="1" lang="ja-JP" altLang="en-US" sz="1400">
              <a:latin typeface="ＭＳ ゴシック" pitchFamily="49" charset="-128"/>
              <a:ea typeface="ＭＳ ゴシック" pitchFamily="49" charset="-128"/>
            </a:rPr>
            <a:t>年度以降プラスを見込んでいる。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後期高齢者医療特別会計について、赤字になったが、</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年度以降については、全会計で黒字を見込んでいる。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その他の会計については、黒字であり、今後も黒字を見込んでおり、健全な財政運営に努める。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実質公債費比率の分子構造について、全項目多少の増減はあるものの、横ばいで推移している。今後については、元利償還金及び債務負担行為に基づく支出額については微減していくことを見込んでいる。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将来負担比率の分子については、一般会計に係る地方債の現在高、債務負担行為に基づく支出予定額、公営企業債等繰入見込額について減少が続いており、今後も減少を見込んでいる。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一方、充当可能基金の残高が減少しており、</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も減少を見込んでいる。しかし、</a:t>
          </a:r>
          <a:r>
            <a:rPr kumimoji="1" lang="en-US" altLang="ja-JP" sz="1400">
              <a:latin typeface="ＭＳ ゴシック" pitchFamily="49" charset="-128"/>
              <a:ea typeface="ＭＳ ゴシック" pitchFamily="49" charset="-128"/>
            </a:rPr>
            <a:t>R7</a:t>
          </a:r>
          <a:r>
            <a:rPr kumimoji="1" lang="ja-JP" altLang="en-US" sz="1400">
              <a:latin typeface="ＭＳ ゴシック" pitchFamily="49" charset="-128"/>
              <a:ea typeface="ＭＳ ゴシック" pitchFamily="49" charset="-128"/>
            </a:rPr>
            <a:t>年度以降は「第</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次矢吹町行財政改革大綱」に基づき、基金の積立てを着実に実行していく予定であることから、増加を見込んでいる。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財政調整基金、特定目的基金において積立額以上に取崩を行ったことにより基金残高合計額について、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億減している。主な使途としては、公共施設の改修工事、地方債の繰上償還等によるものである。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年度までは、減少していくことを見込んでいる。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次矢吹町行財政改革大綱」の計画に基づき、基金の積立てを着実に実行し、積み増しを見込んでいる。強固な財政基盤の確立にむけ取り組んでいく意向である。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・公共施設等整備基金：公共施設等の整備および維持管理のため。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・子ども子育て支援基金：子どもや子育て世帯を支援するため。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・ふるさとおもいやり基金：ふるさと納税により収受した寄附金を適正に管理・運用するため。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・森林環境譲与税基金：森林環境譲与税を財源とし、木材利用の促進・森林環境整備を行うため。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・企業版ふるさと納税基金：企業版ふるさと納税とにより収受した寄附金を適正に管理・運用するため。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：公共施設の整備及び維持管理へ活用し、決算剰余金の積立を行ったが、取崩し額の方が大きかったため減少となった。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・子ども子育て支援基金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：子ども食堂への補助金などに活用した。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・ふるさとおもいやり基金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：ふるさと納税による寄付金の積立及び過去の寄付者の意向に応じた各事業の財源に活用するため取崩した。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森林整備にかかる調査へ活用し、森林環境譲与税を積立したことにより増加した。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・企業版ふるさと納税基金：企業版ふるさと納税による寄附金の積立により増加した。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もいやり基金については、可能な限り寄附を受けた当該年度に充当させ、基金への積立を行わないよう努める予定であるため、基金の残高については、減少を見込んでいる。その他の基金については、積立を行い残高の増になる事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年度は、決算剰余金を財政調整基金へ約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億円積立てを行った一方で、約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年度も当初予算において、約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億円繰入れを行っていることから、財政調整基金の減少を見込んでいる。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次矢吹町行財政改革大綱」において毎年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億円の確保を見込んでいる。その後も残高の積み増しを行い、標準財政規模の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％を維持できる財政運営を行っていく予定である。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年度は、取崩しを行わず、残高を維持した。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残高の維持または、積み増しを行えるよう財政運営に努める。特に金利の上昇が顕著であることから、元金のみではなく金利の動向にも注視し、場合によっては、本基金を活用し繰上償還を実施すること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7" zoomScale="80" zoomScaleNormal="80" workbookViewId="0">
      <selection activeCell="G61" sqref="G6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8537910</v>
      </c>
      <c r="BO4" s="449"/>
      <c r="BP4" s="449"/>
      <c r="BQ4" s="449"/>
      <c r="BR4" s="449"/>
      <c r="BS4" s="449"/>
      <c r="BT4" s="449"/>
      <c r="BU4" s="450"/>
      <c r="BV4" s="448">
        <v>8967474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4.5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8292795</v>
      </c>
      <c r="BO5" s="420"/>
      <c r="BP5" s="420"/>
      <c r="BQ5" s="420"/>
      <c r="BR5" s="420"/>
      <c r="BS5" s="420"/>
      <c r="BT5" s="420"/>
      <c r="BU5" s="421"/>
      <c r="BV5" s="419">
        <v>8706488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88.6</v>
      </c>
      <c r="CU5" s="417"/>
      <c r="CV5" s="417"/>
      <c r="CW5" s="417"/>
      <c r="CX5" s="417"/>
      <c r="CY5" s="417"/>
      <c r="CZ5" s="417"/>
      <c r="DA5" s="418"/>
      <c r="DB5" s="416">
        <v>84.7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245115</v>
      </c>
      <c r="BO6" s="420"/>
      <c r="BP6" s="420"/>
      <c r="BQ6" s="420"/>
      <c r="BR6" s="420"/>
      <c r="BS6" s="420"/>
      <c r="BT6" s="420"/>
      <c r="BU6" s="421"/>
      <c r="BV6" s="419">
        <v>260986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89.4</v>
      </c>
      <c r="CU6" s="563"/>
      <c r="CV6" s="563"/>
      <c r="CW6" s="563"/>
      <c r="CX6" s="563"/>
      <c r="CY6" s="563"/>
      <c r="CZ6" s="563"/>
      <c r="DA6" s="564"/>
      <c r="DB6" s="562">
        <v>86.2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69772</v>
      </c>
      <c r="BO7" s="420"/>
      <c r="BP7" s="420"/>
      <c r="BQ7" s="420"/>
      <c r="BR7" s="420"/>
      <c r="BS7" s="420"/>
      <c r="BT7" s="420"/>
      <c r="BU7" s="421"/>
      <c r="BV7" s="419">
        <v>42413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5047471</v>
      </c>
      <c r="CU7" s="420"/>
      <c r="CV7" s="420"/>
      <c r="CW7" s="420"/>
      <c r="CX7" s="420"/>
      <c r="CY7" s="420"/>
      <c r="CZ7" s="420"/>
      <c r="DA7" s="421"/>
      <c r="DB7" s="419">
        <v>4901749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175343</v>
      </c>
      <c r="BO8" s="420"/>
      <c r="BP8" s="420"/>
      <c r="BQ8" s="420"/>
      <c r="BR8" s="420"/>
      <c r="BS8" s="420"/>
      <c r="BT8" s="420"/>
      <c r="BU8" s="421"/>
      <c r="BV8" s="419">
        <v>218573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17287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-43230</v>
      </c>
      <c r="BO9" s="420"/>
      <c r="BP9" s="420"/>
      <c r="BQ9" s="420"/>
      <c r="BR9" s="420"/>
      <c r="BS9" s="420"/>
      <c r="BT9" s="420"/>
      <c r="BU9" s="421"/>
      <c r="BV9" s="419">
        <v>-200580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12.8</v>
      </c>
      <c r="CU9" s="417"/>
      <c r="CV9" s="417"/>
      <c r="CW9" s="417"/>
      <c r="CX9" s="417"/>
      <c r="CY9" s="417"/>
      <c r="CZ9" s="417"/>
      <c r="DA9" s="418"/>
      <c r="DB9" s="416">
        <v>12.3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17370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678</v>
      </c>
      <c r="BO10" s="420"/>
      <c r="BP10" s="420"/>
      <c r="BQ10" s="420"/>
      <c r="BR10" s="420"/>
      <c r="BS10" s="420"/>
      <c r="BT10" s="420"/>
      <c r="BU10" s="421"/>
      <c r="BV10" s="419">
        <v>702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63708</v>
      </c>
      <c r="BO11" s="420"/>
      <c r="BP11" s="420"/>
      <c r="BQ11" s="420"/>
      <c r="BR11" s="420"/>
      <c r="BS11" s="420"/>
      <c r="BT11" s="420"/>
      <c r="BU11" s="421"/>
      <c r="BV11" s="419">
        <v>46899</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16944</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326390</v>
      </c>
      <c r="BO12" s="420"/>
      <c r="BP12" s="420"/>
      <c r="BQ12" s="420"/>
      <c r="BR12" s="420"/>
      <c r="BS12" s="420"/>
      <c r="BT12" s="420"/>
      <c r="BU12" s="421"/>
      <c r="BV12" s="419">
        <v>328839</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16662</v>
      </c>
      <c r="S13" s="507"/>
      <c r="T13" s="507"/>
      <c r="U13" s="507"/>
      <c r="V13" s="508"/>
      <c r="W13" s="509" t="s">
        <v>131</v>
      </c>
      <c r="X13" s="405"/>
      <c r="Y13" s="405"/>
      <c r="Z13" s="405"/>
      <c r="AA13" s="405"/>
      <c r="AB13" s="406"/>
      <c r="AC13" s="372">
        <v>976</v>
      </c>
      <c r="AD13" s="373"/>
      <c r="AE13" s="373"/>
      <c r="AF13" s="373"/>
      <c r="AG13" s="374"/>
      <c r="AH13" s="372">
        <v>965</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-305234</v>
      </c>
      <c r="BO13" s="420"/>
      <c r="BP13" s="420"/>
      <c r="BQ13" s="420"/>
      <c r="BR13" s="420"/>
      <c r="BS13" s="420"/>
      <c r="BT13" s="420"/>
      <c r="BU13" s="421"/>
      <c r="BV13" s="419">
        <v>-481818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11.2</v>
      </c>
      <c r="CU13" s="417"/>
      <c r="CV13" s="417"/>
      <c r="CW13" s="417"/>
      <c r="CX13" s="417"/>
      <c r="CY13" s="417"/>
      <c r="CZ13" s="417"/>
      <c r="DA13" s="418"/>
      <c r="DB13" s="416">
        <v>11.5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16960</v>
      </c>
      <c r="S14" s="507"/>
      <c r="T14" s="507"/>
      <c r="U14" s="507"/>
      <c r="V14" s="508"/>
      <c r="W14" s="510"/>
      <c r="X14" s="408"/>
      <c r="Y14" s="408"/>
      <c r="Z14" s="408"/>
      <c r="AA14" s="408"/>
      <c r="AB14" s="409"/>
      <c r="AC14" s="499">
        <v>12</v>
      </c>
      <c r="AD14" s="500"/>
      <c r="AE14" s="500"/>
      <c r="AF14" s="500"/>
      <c r="AG14" s="501"/>
      <c r="AH14" s="499">
        <v>12.2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72.599999999999994</v>
      </c>
      <c r="CU14" s="517"/>
      <c r="CV14" s="517"/>
      <c r="CW14" s="517"/>
      <c r="CX14" s="517"/>
      <c r="CY14" s="517"/>
      <c r="CZ14" s="517"/>
      <c r="DA14" s="518"/>
      <c r="DB14" s="516">
        <v>72.3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16758</v>
      </c>
      <c r="S15" s="507"/>
      <c r="T15" s="507"/>
      <c r="U15" s="507"/>
      <c r="V15" s="508"/>
      <c r="W15" s="509" t="s">
        <v>137</v>
      </c>
      <c r="X15" s="405"/>
      <c r="Y15" s="405"/>
      <c r="Z15" s="405"/>
      <c r="AA15" s="405"/>
      <c r="AB15" s="406"/>
      <c r="AC15" s="372">
        <v>3069</v>
      </c>
      <c r="AD15" s="373"/>
      <c r="AE15" s="373"/>
      <c r="AF15" s="373"/>
      <c r="AG15" s="374"/>
      <c r="AH15" s="372">
        <v>2959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2605564</v>
      </c>
      <c r="BO15" s="449"/>
      <c r="BP15" s="449"/>
      <c r="BQ15" s="449"/>
      <c r="BR15" s="449"/>
      <c r="BS15" s="449"/>
      <c r="BT15" s="449"/>
      <c r="BU15" s="450"/>
      <c r="BV15" s="448">
        <v>2500546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37.6</v>
      </c>
      <c r="AD16" s="500"/>
      <c r="AE16" s="500"/>
      <c r="AF16" s="500"/>
      <c r="AG16" s="501"/>
      <c r="AH16" s="499">
        <v>37.4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4302951</v>
      </c>
      <c r="BO16" s="420"/>
      <c r="BP16" s="420"/>
      <c r="BQ16" s="420"/>
      <c r="BR16" s="420"/>
      <c r="BS16" s="420"/>
      <c r="BT16" s="420"/>
      <c r="BU16" s="421"/>
      <c r="BV16" s="419">
        <v>4149229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4115</v>
      </c>
      <c r="AD17" s="373"/>
      <c r="AE17" s="373"/>
      <c r="AF17" s="373"/>
      <c r="AG17" s="374"/>
      <c r="AH17" s="372">
        <v>3997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3292865</v>
      </c>
      <c r="BO17" s="420"/>
      <c r="BP17" s="420"/>
      <c r="BQ17" s="420"/>
      <c r="BR17" s="420"/>
      <c r="BS17" s="420"/>
      <c r="BT17" s="420"/>
      <c r="BU17" s="421"/>
      <c r="BV17" s="419">
        <v>3162122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60.4</v>
      </c>
      <c r="M18" s="472"/>
      <c r="N18" s="472"/>
      <c r="O18" s="472"/>
      <c r="P18" s="472"/>
      <c r="Q18" s="472"/>
      <c r="R18" s="473"/>
      <c r="S18" s="473"/>
      <c r="T18" s="473"/>
      <c r="U18" s="473"/>
      <c r="V18" s="474"/>
      <c r="W18" s="490"/>
      <c r="X18" s="491"/>
      <c r="Y18" s="491"/>
      <c r="Z18" s="491"/>
      <c r="AA18" s="491"/>
      <c r="AB18" s="515"/>
      <c r="AC18" s="389">
        <v>50.4</v>
      </c>
      <c r="AD18" s="390"/>
      <c r="AE18" s="390"/>
      <c r="AF18" s="390"/>
      <c r="AG18" s="475"/>
      <c r="AH18" s="389">
        <v>50.5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4449392</v>
      </c>
      <c r="BO18" s="420"/>
      <c r="BP18" s="420"/>
      <c r="BQ18" s="420"/>
      <c r="BR18" s="420"/>
      <c r="BS18" s="420"/>
      <c r="BT18" s="420"/>
      <c r="BU18" s="421"/>
      <c r="BV18" s="419">
        <v>4062414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286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5878454</v>
      </c>
      <c r="BO19" s="420"/>
      <c r="BP19" s="420"/>
      <c r="BQ19" s="420"/>
      <c r="BR19" s="420"/>
      <c r="BS19" s="420"/>
      <c r="BT19" s="420"/>
      <c r="BU19" s="421"/>
      <c r="BV19" s="419">
        <v>6103875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6102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7475260</v>
      </c>
      <c r="BO22" s="449"/>
      <c r="BP22" s="449"/>
      <c r="BQ22" s="449"/>
      <c r="BR22" s="449"/>
      <c r="BS22" s="449"/>
      <c r="BT22" s="449"/>
      <c r="BU22" s="450"/>
      <c r="BV22" s="448">
        <v>7773513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3690238</v>
      </c>
      <c r="BO23" s="420"/>
      <c r="BP23" s="420"/>
      <c r="BQ23" s="420"/>
      <c r="BR23" s="420"/>
      <c r="BS23" s="420"/>
      <c r="BT23" s="420"/>
      <c r="BU23" s="421"/>
      <c r="BV23" s="419">
        <v>3792294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8290</v>
      </c>
      <c r="R24" s="373"/>
      <c r="S24" s="373"/>
      <c r="T24" s="373"/>
      <c r="U24" s="373"/>
      <c r="V24" s="374"/>
      <c r="W24" s="462"/>
      <c r="X24" s="399"/>
      <c r="Y24" s="400"/>
      <c r="Z24" s="375" t="s">
        <v>162</v>
      </c>
      <c r="AA24" s="376"/>
      <c r="AB24" s="376"/>
      <c r="AC24" s="376"/>
      <c r="AD24" s="376"/>
      <c r="AE24" s="376"/>
      <c r="AF24" s="376"/>
      <c r="AG24" s="377"/>
      <c r="AH24" s="372">
        <v>117</v>
      </c>
      <c r="AI24" s="373"/>
      <c r="AJ24" s="373"/>
      <c r="AK24" s="373"/>
      <c r="AL24" s="374"/>
      <c r="AM24" s="372">
        <v>367380</v>
      </c>
      <c r="AN24" s="373"/>
      <c r="AO24" s="373"/>
      <c r="AP24" s="373"/>
      <c r="AQ24" s="373"/>
      <c r="AR24" s="374"/>
      <c r="AS24" s="372">
        <v>3140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4819690</v>
      </c>
      <c r="BO24" s="420"/>
      <c r="BP24" s="420"/>
      <c r="BQ24" s="420"/>
      <c r="BR24" s="420"/>
      <c r="BS24" s="420"/>
      <c r="BT24" s="420"/>
      <c r="BU24" s="421"/>
      <c r="BV24" s="419">
        <v>4867153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6410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865425</v>
      </c>
      <c r="BO25" s="449"/>
      <c r="BP25" s="449"/>
      <c r="BQ25" s="449"/>
      <c r="BR25" s="449"/>
      <c r="BS25" s="449"/>
      <c r="BT25" s="449"/>
      <c r="BU25" s="450"/>
      <c r="BV25" s="448">
        <v>1165806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5850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3300</v>
      </c>
      <c r="R27" s="373"/>
      <c r="S27" s="373"/>
      <c r="T27" s="373"/>
      <c r="U27" s="373"/>
      <c r="V27" s="374"/>
      <c r="W27" s="462"/>
      <c r="X27" s="399"/>
      <c r="Y27" s="400"/>
      <c r="Z27" s="375" t="s">
        <v>172</v>
      </c>
      <c r="AA27" s="376"/>
      <c r="AB27" s="376"/>
      <c r="AC27" s="376"/>
      <c r="AD27" s="376"/>
      <c r="AE27" s="376"/>
      <c r="AF27" s="376"/>
      <c r="AG27" s="377"/>
      <c r="AH27" s="372">
        <v>18</v>
      </c>
      <c r="AI27" s="373"/>
      <c r="AJ27" s="373"/>
      <c r="AK27" s="373"/>
      <c r="AL27" s="374"/>
      <c r="AM27" s="372">
        <v>59441</v>
      </c>
      <c r="AN27" s="373"/>
      <c r="AO27" s="373"/>
      <c r="AP27" s="373"/>
      <c r="AQ27" s="373"/>
      <c r="AR27" s="374"/>
      <c r="AS27" s="372">
        <v>3302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2640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837826</v>
      </c>
      <c r="BO28" s="449"/>
      <c r="BP28" s="449"/>
      <c r="BQ28" s="449"/>
      <c r="BR28" s="449"/>
      <c r="BS28" s="449"/>
      <c r="BT28" s="449"/>
      <c r="BU28" s="450"/>
      <c r="BV28" s="448">
        <v>1054251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12</v>
      </c>
      <c r="M29" s="373"/>
      <c r="N29" s="373"/>
      <c r="O29" s="373"/>
      <c r="P29" s="374"/>
      <c r="Q29" s="372">
        <v>2400</v>
      </c>
      <c r="R29" s="373"/>
      <c r="S29" s="373"/>
      <c r="T29" s="373"/>
      <c r="U29" s="373"/>
      <c r="V29" s="374"/>
      <c r="W29" s="463"/>
      <c r="X29" s="464"/>
      <c r="Y29" s="465"/>
      <c r="Z29" s="375" t="s">
        <v>178</v>
      </c>
      <c r="AA29" s="376"/>
      <c r="AB29" s="376"/>
      <c r="AC29" s="376"/>
      <c r="AD29" s="376"/>
      <c r="AE29" s="376"/>
      <c r="AF29" s="376"/>
      <c r="AG29" s="377"/>
      <c r="AH29" s="372">
        <v>135</v>
      </c>
      <c r="AI29" s="373"/>
      <c r="AJ29" s="373"/>
      <c r="AK29" s="373"/>
      <c r="AL29" s="374"/>
      <c r="AM29" s="372">
        <v>426821</v>
      </c>
      <c r="AN29" s="373"/>
      <c r="AO29" s="373"/>
      <c r="AP29" s="373"/>
      <c r="AQ29" s="373"/>
      <c r="AR29" s="374"/>
      <c r="AS29" s="372">
        <v>3162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60671</v>
      </c>
      <c r="BO29" s="420"/>
      <c r="BP29" s="420"/>
      <c r="BQ29" s="420"/>
      <c r="BR29" s="420"/>
      <c r="BS29" s="420"/>
      <c r="BT29" s="420"/>
      <c r="BU29" s="421"/>
      <c r="BV29" s="419">
        <v>60666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302340</v>
      </c>
      <c r="BO30" s="454"/>
      <c r="BP30" s="454"/>
      <c r="BQ30" s="454"/>
      <c r="BR30" s="454"/>
      <c r="BS30" s="454"/>
      <c r="BT30" s="454"/>
      <c r="BU30" s="455"/>
      <c r="BV30" s="453">
        <v>478225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土地造成事業特別会計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f>IF(CQ34="","",MAX(C34:D43,U34:V43,AM34:AN43,BE34:BF43,BW34:BX43)+1)</f>
        <v>8</v>
      </c>
      <c r="CP34" s="367"/>
      <c r="CQ34" s="368" t="str">
        <f>IF('各会計、関係団体の財政状況及び健全化判断比率'!BS7="","",'各会計、関係団体の財政状況及び健全化判断比率'!BS7)</f>
        <v>白河地方土地開発公社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045mWqf47OFROeDTSAAsLD0j3JJBM4RTHXpjhPV4etfMf1o58BEg4nFXJZ0oeXPtFIs9zuyIUNuvkWFkIjsgA==" saltValue="uw6sRSr8AYwwp4w8oWgr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zoomScaleNormal="100" workbookViewId="0">
      <selection activeCell="G61" sqref="G6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2544516</v>
      </c>
      <c r="S5" s="674"/>
      <c r="T5" s="674"/>
      <c r="U5" s="674"/>
      <c r="V5" s="674"/>
      <c r="W5" s="674"/>
      <c r="X5" s="674"/>
      <c r="Y5" s="702"/>
      <c r="Z5" s="715">
        <v>29.8</v>
      </c>
      <c r="AA5" s="715"/>
      <c r="AB5" s="715"/>
      <c r="AC5" s="715"/>
      <c r="AD5" s="716">
        <v>2544516</v>
      </c>
      <c r="AE5" s="716"/>
      <c r="AF5" s="716"/>
      <c r="AG5" s="716"/>
      <c r="AH5" s="716"/>
      <c r="AI5" s="716"/>
      <c r="AJ5" s="716"/>
      <c r="AK5" s="716"/>
      <c r="AL5" s="703">
        <v>51.1</v>
      </c>
      <c r="AM5" s="685"/>
      <c r="AN5" s="685"/>
      <c r="AO5" s="704"/>
      <c r="AP5" s="676" t="s">
        <v>217</v>
      </c>
      <c r="AQ5" s="677"/>
      <c r="AR5" s="677"/>
      <c r="AS5" s="677"/>
      <c r="AT5" s="677"/>
      <c r="AU5" s="677"/>
      <c r="AV5" s="677"/>
      <c r="AW5" s="677"/>
      <c r="AX5" s="677"/>
      <c r="AY5" s="677"/>
      <c r="AZ5" s="677"/>
      <c r="BA5" s="677"/>
      <c r="BB5" s="677"/>
      <c r="BC5" s="677"/>
      <c r="BD5" s="677"/>
      <c r="BE5" s="677"/>
      <c r="BF5" s="678"/>
      <c r="BG5" s="621">
        <v>2532640</v>
      </c>
      <c r="BH5" s="622"/>
      <c r="BI5" s="622"/>
      <c r="BJ5" s="622"/>
      <c r="BK5" s="622"/>
      <c r="BL5" s="622"/>
      <c r="BM5" s="622"/>
      <c r="BN5" s="623"/>
      <c r="BO5" s="659">
        <v>99.5</v>
      </c>
      <c r="BP5" s="659"/>
      <c r="BQ5" s="659"/>
      <c r="BR5" s="659"/>
      <c r="BS5" s="660" t="s">
        <v>121</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105719</v>
      </c>
      <c r="S6" s="622"/>
      <c r="T6" s="622"/>
      <c r="U6" s="622"/>
      <c r="V6" s="622"/>
      <c r="W6" s="622"/>
      <c r="X6" s="622"/>
      <c r="Y6" s="623"/>
      <c r="Z6" s="659">
        <v>1.2</v>
      </c>
      <c r="AA6" s="659"/>
      <c r="AB6" s="659"/>
      <c r="AC6" s="659"/>
      <c r="AD6" s="660">
        <v>105719</v>
      </c>
      <c r="AE6" s="660"/>
      <c r="AF6" s="660"/>
      <c r="AG6" s="660"/>
      <c r="AH6" s="660"/>
      <c r="AI6" s="660"/>
      <c r="AJ6" s="660"/>
      <c r="AK6" s="660"/>
      <c r="AL6" s="624">
        <v>2.1</v>
      </c>
      <c r="AM6" s="625"/>
      <c r="AN6" s="625"/>
      <c r="AO6" s="661"/>
      <c r="AP6" s="618" t="s">
        <v>222</v>
      </c>
      <c r="AQ6" s="619"/>
      <c r="AR6" s="619"/>
      <c r="AS6" s="619"/>
      <c r="AT6" s="619"/>
      <c r="AU6" s="619"/>
      <c r="AV6" s="619"/>
      <c r="AW6" s="619"/>
      <c r="AX6" s="619"/>
      <c r="AY6" s="619"/>
      <c r="AZ6" s="619"/>
      <c r="BA6" s="619"/>
      <c r="BB6" s="619"/>
      <c r="BC6" s="619"/>
      <c r="BD6" s="619"/>
      <c r="BE6" s="619"/>
      <c r="BF6" s="620"/>
      <c r="BG6" s="621">
        <v>2532640</v>
      </c>
      <c r="BH6" s="622"/>
      <c r="BI6" s="622"/>
      <c r="BJ6" s="622"/>
      <c r="BK6" s="622"/>
      <c r="BL6" s="622"/>
      <c r="BM6" s="622"/>
      <c r="BN6" s="623"/>
      <c r="BO6" s="659">
        <v>99.5</v>
      </c>
      <c r="BP6" s="659"/>
      <c r="BQ6" s="659"/>
      <c r="BR6" s="659"/>
      <c r="BS6" s="660" t="s">
        <v>121</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102648</v>
      </c>
      <c r="CS6" s="622"/>
      <c r="CT6" s="622"/>
      <c r="CU6" s="622"/>
      <c r="CV6" s="622"/>
      <c r="CW6" s="622"/>
      <c r="CX6" s="622"/>
      <c r="CY6" s="623"/>
      <c r="CZ6" s="703">
        <v>1.2</v>
      </c>
      <c r="DA6" s="685"/>
      <c r="DB6" s="685"/>
      <c r="DC6" s="705"/>
      <c r="DD6" s="627" t="s">
        <v>121</v>
      </c>
      <c r="DE6" s="622"/>
      <c r="DF6" s="622"/>
      <c r="DG6" s="622"/>
      <c r="DH6" s="622"/>
      <c r="DI6" s="622"/>
      <c r="DJ6" s="622"/>
      <c r="DK6" s="622"/>
      <c r="DL6" s="622"/>
      <c r="DM6" s="622"/>
      <c r="DN6" s="622"/>
      <c r="DO6" s="622"/>
      <c r="DP6" s="623"/>
      <c r="DQ6" s="627">
        <v>102638</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576</v>
      </c>
      <c r="S7" s="622"/>
      <c r="T7" s="622"/>
      <c r="U7" s="622"/>
      <c r="V7" s="622"/>
      <c r="W7" s="622"/>
      <c r="X7" s="622"/>
      <c r="Y7" s="623"/>
      <c r="Z7" s="659">
        <v>0</v>
      </c>
      <c r="AA7" s="659"/>
      <c r="AB7" s="659"/>
      <c r="AC7" s="659"/>
      <c r="AD7" s="660">
        <v>576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878519</v>
      </c>
      <c r="BH7" s="622"/>
      <c r="BI7" s="622"/>
      <c r="BJ7" s="622"/>
      <c r="BK7" s="622"/>
      <c r="BL7" s="622"/>
      <c r="BM7" s="622"/>
      <c r="BN7" s="623"/>
      <c r="BO7" s="659">
        <v>34.5</v>
      </c>
      <c r="BP7" s="659"/>
      <c r="BQ7" s="659"/>
      <c r="BR7" s="659"/>
      <c r="BS7" s="660" t="s">
        <v>121</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1135020</v>
      </c>
      <c r="CS7" s="622"/>
      <c r="CT7" s="622"/>
      <c r="CU7" s="622"/>
      <c r="CV7" s="622"/>
      <c r="CW7" s="622"/>
      <c r="CX7" s="622"/>
      <c r="CY7" s="623"/>
      <c r="CZ7" s="659">
        <v>13.7</v>
      </c>
      <c r="DA7" s="659"/>
      <c r="DB7" s="659"/>
      <c r="DC7" s="659"/>
      <c r="DD7" s="627">
        <v>21252</v>
      </c>
      <c r="DE7" s="622"/>
      <c r="DF7" s="622"/>
      <c r="DG7" s="622"/>
      <c r="DH7" s="622"/>
      <c r="DI7" s="622"/>
      <c r="DJ7" s="622"/>
      <c r="DK7" s="622"/>
      <c r="DL7" s="622"/>
      <c r="DM7" s="622"/>
      <c r="DN7" s="622"/>
      <c r="DO7" s="622"/>
      <c r="DP7" s="623"/>
      <c r="DQ7" s="627">
        <v>966193</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7665</v>
      </c>
      <c r="S8" s="622"/>
      <c r="T8" s="622"/>
      <c r="U8" s="622"/>
      <c r="V8" s="622"/>
      <c r="W8" s="622"/>
      <c r="X8" s="622"/>
      <c r="Y8" s="623"/>
      <c r="Z8" s="659">
        <v>0.1</v>
      </c>
      <c r="AA8" s="659"/>
      <c r="AB8" s="659"/>
      <c r="AC8" s="659"/>
      <c r="AD8" s="660">
        <v>7665</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30260</v>
      </c>
      <c r="BH8" s="622"/>
      <c r="BI8" s="622"/>
      <c r="BJ8" s="622"/>
      <c r="BK8" s="622"/>
      <c r="BL8" s="622"/>
      <c r="BM8" s="622"/>
      <c r="BN8" s="623"/>
      <c r="BO8" s="659">
        <v>1.2</v>
      </c>
      <c r="BP8" s="659"/>
      <c r="BQ8" s="659"/>
      <c r="BR8" s="659"/>
      <c r="BS8" s="660" t="s">
        <v>121</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2571616</v>
      </c>
      <c r="CS8" s="622"/>
      <c r="CT8" s="622"/>
      <c r="CU8" s="622"/>
      <c r="CV8" s="622"/>
      <c r="CW8" s="622"/>
      <c r="CX8" s="622"/>
      <c r="CY8" s="623"/>
      <c r="CZ8" s="659">
        <v>31</v>
      </c>
      <c r="DA8" s="659"/>
      <c r="DB8" s="659"/>
      <c r="DC8" s="659"/>
      <c r="DD8" s="627">
        <v>67841</v>
      </c>
      <c r="DE8" s="622"/>
      <c r="DF8" s="622"/>
      <c r="DG8" s="622"/>
      <c r="DH8" s="622"/>
      <c r="DI8" s="622"/>
      <c r="DJ8" s="622"/>
      <c r="DK8" s="622"/>
      <c r="DL8" s="622"/>
      <c r="DM8" s="622"/>
      <c r="DN8" s="622"/>
      <c r="DO8" s="622"/>
      <c r="DP8" s="623"/>
      <c r="DQ8" s="627">
        <v>1079633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8305</v>
      </c>
      <c r="S9" s="622"/>
      <c r="T9" s="622"/>
      <c r="U9" s="622"/>
      <c r="V9" s="622"/>
      <c r="W9" s="622"/>
      <c r="X9" s="622"/>
      <c r="Y9" s="623"/>
      <c r="Z9" s="659">
        <v>0.1</v>
      </c>
      <c r="AA9" s="659"/>
      <c r="AB9" s="659"/>
      <c r="AC9" s="659"/>
      <c r="AD9" s="660">
        <v>8305</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726221</v>
      </c>
      <c r="BH9" s="622"/>
      <c r="BI9" s="622"/>
      <c r="BJ9" s="622"/>
      <c r="BK9" s="622"/>
      <c r="BL9" s="622"/>
      <c r="BM9" s="622"/>
      <c r="BN9" s="623"/>
      <c r="BO9" s="659">
        <v>28.5</v>
      </c>
      <c r="BP9" s="659"/>
      <c r="BQ9" s="659"/>
      <c r="BR9" s="659"/>
      <c r="BS9" s="660" t="s">
        <v>121</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700618</v>
      </c>
      <c r="CS9" s="622"/>
      <c r="CT9" s="622"/>
      <c r="CU9" s="622"/>
      <c r="CV9" s="622"/>
      <c r="CW9" s="622"/>
      <c r="CX9" s="622"/>
      <c r="CY9" s="623"/>
      <c r="CZ9" s="659">
        <v>8.4</v>
      </c>
      <c r="DA9" s="659"/>
      <c r="DB9" s="659"/>
      <c r="DC9" s="659"/>
      <c r="DD9" s="627">
        <v>4666</v>
      </c>
      <c r="DE9" s="622"/>
      <c r="DF9" s="622"/>
      <c r="DG9" s="622"/>
      <c r="DH9" s="622"/>
      <c r="DI9" s="622"/>
      <c r="DJ9" s="622"/>
      <c r="DK9" s="622"/>
      <c r="DL9" s="622"/>
      <c r="DM9" s="622"/>
      <c r="DN9" s="622"/>
      <c r="DO9" s="622"/>
      <c r="DP9" s="623"/>
      <c r="DQ9" s="627">
        <v>573218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56552</v>
      </c>
      <c r="BH10" s="622"/>
      <c r="BI10" s="622"/>
      <c r="BJ10" s="622"/>
      <c r="BK10" s="622"/>
      <c r="BL10" s="622"/>
      <c r="BM10" s="622"/>
      <c r="BN10" s="623"/>
      <c r="BO10" s="659">
        <v>2.2000000000000002</v>
      </c>
      <c r="BP10" s="659"/>
      <c r="BQ10" s="659"/>
      <c r="BR10" s="659"/>
      <c r="BS10" s="660" t="s">
        <v>121</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2500</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2500</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455467</v>
      </c>
      <c r="S11" s="622"/>
      <c r="T11" s="622"/>
      <c r="U11" s="622"/>
      <c r="V11" s="622"/>
      <c r="W11" s="622"/>
      <c r="X11" s="622"/>
      <c r="Y11" s="623"/>
      <c r="Z11" s="624">
        <v>5.3</v>
      </c>
      <c r="AA11" s="625"/>
      <c r="AB11" s="625"/>
      <c r="AC11" s="626"/>
      <c r="AD11" s="627">
        <v>455467</v>
      </c>
      <c r="AE11" s="622"/>
      <c r="AF11" s="622"/>
      <c r="AG11" s="622"/>
      <c r="AH11" s="622"/>
      <c r="AI11" s="622"/>
      <c r="AJ11" s="622"/>
      <c r="AK11" s="623"/>
      <c r="AL11" s="624">
        <v>9.1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65486</v>
      </c>
      <c r="BH11" s="622"/>
      <c r="BI11" s="622"/>
      <c r="BJ11" s="622"/>
      <c r="BK11" s="622"/>
      <c r="BL11" s="622"/>
      <c r="BM11" s="622"/>
      <c r="BN11" s="623"/>
      <c r="BO11" s="659">
        <v>2.6</v>
      </c>
      <c r="BP11" s="659"/>
      <c r="BQ11" s="659"/>
      <c r="BR11" s="659"/>
      <c r="BS11" s="660" t="s">
        <v>121</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616472</v>
      </c>
      <c r="CS11" s="622"/>
      <c r="CT11" s="622"/>
      <c r="CU11" s="622"/>
      <c r="CV11" s="622"/>
      <c r="CW11" s="622"/>
      <c r="CX11" s="622"/>
      <c r="CY11" s="623"/>
      <c r="CZ11" s="659">
        <v>7.4</v>
      </c>
      <c r="DA11" s="659"/>
      <c r="DB11" s="659"/>
      <c r="DC11" s="659"/>
      <c r="DD11" s="627">
        <v>160272</v>
      </c>
      <c r="DE11" s="622"/>
      <c r="DF11" s="622"/>
      <c r="DG11" s="622"/>
      <c r="DH11" s="622"/>
      <c r="DI11" s="622"/>
      <c r="DJ11" s="622"/>
      <c r="DK11" s="622"/>
      <c r="DL11" s="622"/>
      <c r="DM11" s="622"/>
      <c r="DN11" s="622"/>
      <c r="DO11" s="622"/>
      <c r="DP11" s="623"/>
      <c r="DQ11" s="627">
        <v>287632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14805</v>
      </c>
      <c r="S12" s="622"/>
      <c r="T12" s="622"/>
      <c r="U12" s="622"/>
      <c r="V12" s="622"/>
      <c r="W12" s="622"/>
      <c r="X12" s="622"/>
      <c r="Y12" s="623"/>
      <c r="Z12" s="659">
        <v>0.2</v>
      </c>
      <c r="AA12" s="659"/>
      <c r="AB12" s="659"/>
      <c r="AC12" s="659"/>
      <c r="AD12" s="660">
        <v>14805</v>
      </c>
      <c r="AE12" s="660"/>
      <c r="AF12" s="660"/>
      <c r="AG12" s="660"/>
      <c r="AH12" s="660"/>
      <c r="AI12" s="660"/>
      <c r="AJ12" s="660"/>
      <c r="AK12" s="660"/>
      <c r="AL12" s="624">
        <v>0.3</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1405358</v>
      </c>
      <c r="BH12" s="622"/>
      <c r="BI12" s="622"/>
      <c r="BJ12" s="622"/>
      <c r="BK12" s="622"/>
      <c r="BL12" s="622"/>
      <c r="BM12" s="622"/>
      <c r="BN12" s="623"/>
      <c r="BO12" s="659">
        <v>55.2</v>
      </c>
      <c r="BP12" s="659"/>
      <c r="BQ12" s="659"/>
      <c r="BR12" s="659"/>
      <c r="BS12" s="660" t="s">
        <v>121</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137937</v>
      </c>
      <c r="CS12" s="622"/>
      <c r="CT12" s="622"/>
      <c r="CU12" s="622"/>
      <c r="CV12" s="622"/>
      <c r="CW12" s="622"/>
      <c r="CX12" s="622"/>
      <c r="CY12" s="623"/>
      <c r="CZ12" s="659">
        <v>1.7</v>
      </c>
      <c r="DA12" s="659"/>
      <c r="DB12" s="659"/>
      <c r="DC12" s="659"/>
      <c r="DD12" s="627">
        <v>473</v>
      </c>
      <c r="DE12" s="622"/>
      <c r="DF12" s="622"/>
      <c r="DG12" s="622"/>
      <c r="DH12" s="622"/>
      <c r="DI12" s="622"/>
      <c r="DJ12" s="622"/>
      <c r="DK12" s="622"/>
      <c r="DL12" s="622"/>
      <c r="DM12" s="622"/>
      <c r="DN12" s="622"/>
      <c r="DO12" s="622"/>
      <c r="DP12" s="623"/>
      <c r="DQ12" s="627">
        <v>105461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1404950</v>
      </c>
      <c r="BH13" s="622"/>
      <c r="BI13" s="622"/>
      <c r="BJ13" s="622"/>
      <c r="BK13" s="622"/>
      <c r="BL13" s="622"/>
      <c r="BM13" s="622"/>
      <c r="BN13" s="623"/>
      <c r="BO13" s="659">
        <v>55.2</v>
      </c>
      <c r="BP13" s="659"/>
      <c r="BQ13" s="659"/>
      <c r="BR13" s="659"/>
      <c r="BS13" s="660" t="s">
        <v>121</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879634</v>
      </c>
      <c r="CS13" s="622"/>
      <c r="CT13" s="622"/>
      <c r="CU13" s="622"/>
      <c r="CV13" s="622"/>
      <c r="CW13" s="622"/>
      <c r="CX13" s="622"/>
      <c r="CY13" s="623"/>
      <c r="CZ13" s="659">
        <v>10.6</v>
      </c>
      <c r="DA13" s="659"/>
      <c r="DB13" s="659"/>
      <c r="DC13" s="659"/>
      <c r="DD13" s="627">
        <v>487943</v>
      </c>
      <c r="DE13" s="622"/>
      <c r="DF13" s="622"/>
      <c r="DG13" s="622"/>
      <c r="DH13" s="622"/>
      <c r="DI13" s="622"/>
      <c r="DJ13" s="622"/>
      <c r="DK13" s="622"/>
      <c r="DL13" s="622"/>
      <c r="DM13" s="622"/>
      <c r="DN13" s="622"/>
      <c r="DO13" s="622"/>
      <c r="DP13" s="623"/>
      <c r="DQ13" s="627">
        <v>544197</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1201</v>
      </c>
      <c r="S14" s="622"/>
      <c r="T14" s="622"/>
      <c r="U14" s="622"/>
      <c r="V14" s="622"/>
      <c r="W14" s="622"/>
      <c r="X14" s="622"/>
      <c r="Y14" s="623"/>
      <c r="Z14" s="659">
        <v>0</v>
      </c>
      <c r="AA14" s="659"/>
      <c r="AB14" s="659"/>
      <c r="AC14" s="659"/>
      <c r="AD14" s="660">
        <v>1201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62128</v>
      </c>
      <c r="BH14" s="622"/>
      <c r="BI14" s="622"/>
      <c r="BJ14" s="622"/>
      <c r="BK14" s="622"/>
      <c r="BL14" s="622"/>
      <c r="BM14" s="622"/>
      <c r="BN14" s="623"/>
      <c r="BO14" s="659">
        <v>2.4</v>
      </c>
      <c r="BP14" s="659"/>
      <c r="BQ14" s="659"/>
      <c r="BR14" s="659"/>
      <c r="BS14" s="660" t="s">
        <v>121</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283341</v>
      </c>
      <c r="CS14" s="622"/>
      <c r="CT14" s="622"/>
      <c r="CU14" s="622"/>
      <c r="CV14" s="622"/>
      <c r="CW14" s="622"/>
      <c r="CX14" s="622"/>
      <c r="CY14" s="623"/>
      <c r="CZ14" s="659">
        <v>3.4</v>
      </c>
      <c r="DA14" s="659"/>
      <c r="DB14" s="659"/>
      <c r="DC14" s="659"/>
      <c r="DD14" s="627">
        <v>11519</v>
      </c>
      <c r="DE14" s="622"/>
      <c r="DF14" s="622"/>
      <c r="DG14" s="622"/>
      <c r="DH14" s="622"/>
      <c r="DI14" s="622"/>
      <c r="DJ14" s="622"/>
      <c r="DK14" s="622"/>
      <c r="DL14" s="622"/>
      <c r="DM14" s="622"/>
      <c r="DN14" s="622"/>
      <c r="DO14" s="622"/>
      <c r="DP14" s="623"/>
      <c r="DQ14" s="627">
        <v>270722</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186635</v>
      </c>
      <c r="BH15" s="622"/>
      <c r="BI15" s="622"/>
      <c r="BJ15" s="622"/>
      <c r="BK15" s="622"/>
      <c r="BL15" s="622"/>
      <c r="BM15" s="622"/>
      <c r="BN15" s="623"/>
      <c r="BO15" s="659">
        <v>7.3</v>
      </c>
      <c r="BP15" s="659"/>
      <c r="BQ15" s="659"/>
      <c r="BR15" s="659"/>
      <c r="BS15" s="660" t="s">
        <v>121</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1080761</v>
      </c>
      <c r="CS15" s="622"/>
      <c r="CT15" s="622"/>
      <c r="CU15" s="622"/>
      <c r="CV15" s="622"/>
      <c r="CW15" s="622"/>
      <c r="CX15" s="622"/>
      <c r="CY15" s="623"/>
      <c r="CZ15" s="659">
        <v>13</v>
      </c>
      <c r="DA15" s="659"/>
      <c r="DB15" s="659"/>
      <c r="DC15" s="659"/>
      <c r="DD15" s="627">
        <v>69429</v>
      </c>
      <c r="DE15" s="622"/>
      <c r="DF15" s="622"/>
      <c r="DG15" s="622"/>
      <c r="DH15" s="622"/>
      <c r="DI15" s="622"/>
      <c r="DJ15" s="622"/>
      <c r="DK15" s="622"/>
      <c r="DL15" s="622"/>
      <c r="DM15" s="622"/>
      <c r="DN15" s="622"/>
      <c r="DO15" s="622"/>
      <c r="DP15" s="623"/>
      <c r="DQ15" s="627">
        <v>946534</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8835</v>
      </c>
      <c r="S16" s="622"/>
      <c r="T16" s="622"/>
      <c r="U16" s="622"/>
      <c r="V16" s="622"/>
      <c r="W16" s="622"/>
      <c r="X16" s="622"/>
      <c r="Y16" s="623"/>
      <c r="Z16" s="659">
        <v>0.1</v>
      </c>
      <c r="AA16" s="659"/>
      <c r="AB16" s="659"/>
      <c r="AC16" s="659"/>
      <c r="AD16" s="660">
        <v>8835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4928</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28</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48579</v>
      </c>
      <c r="S17" s="622"/>
      <c r="T17" s="622"/>
      <c r="U17" s="622"/>
      <c r="V17" s="622"/>
      <c r="W17" s="622"/>
      <c r="X17" s="622"/>
      <c r="Y17" s="623"/>
      <c r="Z17" s="659">
        <v>0.6</v>
      </c>
      <c r="AA17" s="659"/>
      <c r="AB17" s="659"/>
      <c r="AC17" s="659"/>
      <c r="AD17" s="660">
        <v>48579</v>
      </c>
      <c r="AE17" s="660"/>
      <c r="AF17" s="660"/>
      <c r="AG17" s="660"/>
      <c r="AH17" s="660"/>
      <c r="AI17" s="660"/>
      <c r="AJ17" s="660"/>
      <c r="AK17" s="660"/>
      <c r="AL17" s="624">
        <v>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777320</v>
      </c>
      <c r="CS17" s="622"/>
      <c r="CT17" s="622"/>
      <c r="CU17" s="622"/>
      <c r="CV17" s="622"/>
      <c r="CW17" s="622"/>
      <c r="CX17" s="622"/>
      <c r="CY17" s="623"/>
      <c r="CZ17" s="659">
        <v>9.4</v>
      </c>
      <c r="DA17" s="659"/>
      <c r="DB17" s="659"/>
      <c r="DC17" s="659"/>
      <c r="DD17" s="627" t="s">
        <v>121</v>
      </c>
      <c r="DE17" s="622"/>
      <c r="DF17" s="622"/>
      <c r="DG17" s="622"/>
      <c r="DH17" s="622"/>
      <c r="DI17" s="622"/>
      <c r="DJ17" s="622"/>
      <c r="DK17" s="622"/>
      <c r="DL17" s="622"/>
      <c r="DM17" s="622"/>
      <c r="DN17" s="622"/>
      <c r="DO17" s="622"/>
      <c r="DP17" s="623"/>
      <c r="DQ17" s="627">
        <v>754583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67490</v>
      </c>
      <c r="S18" s="622"/>
      <c r="T18" s="622"/>
      <c r="U18" s="622"/>
      <c r="V18" s="622"/>
      <c r="W18" s="622"/>
      <c r="X18" s="622"/>
      <c r="Y18" s="623"/>
      <c r="Z18" s="659">
        <v>0.8</v>
      </c>
      <c r="AA18" s="659"/>
      <c r="AB18" s="659"/>
      <c r="AC18" s="659"/>
      <c r="AD18" s="660">
        <v>67490</v>
      </c>
      <c r="AE18" s="660"/>
      <c r="AF18" s="660"/>
      <c r="AG18" s="660"/>
      <c r="AH18" s="660"/>
      <c r="AI18" s="660"/>
      <c r="AJ18" s="660"/>
      <c r="AK18" s="660"/>
      <c r="AL18" s="624">
        <v>1.4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19605</v>
      </c>
      <c r="S19" s="622"/>
      <c r="T19" s="622"/>
      <c r="U19" s="622"/>
      <c r="V19" s="622"/>
      <c r="W19" s="622"/>
      <c r="X19" s="622"/>
      <c r="Y19" s="623"/>
      <c r="Z19" s="659">
        <v>0.2</v>
      </c>
      <c r="AA19" s="659"/>
      <c r="AB19" s="659"/>
      <c r="AC19" s="659"/>
      <c r="AD19" s="660">
        <v>19605</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11876</v>
      </c>
      <c r="BH19" s="622"/>
      <c r="BI19" s="622"/>
      <c r="BJ19" s="622"/>
      <c r="BK19" s="622"/>
      <c r="BL19" s="622"/>
      <c r="BM19" s="622"/>
      <c r="BN19" s="623"/>
      <c r="BO19" s="659">
        <v>0.5</v>
      </c>
      <c r="BP19" s="659"/>
      <c r="BQ19" s="659"/>
      <c r="BR19" s="659"/>
      <c r="BS19" s="660" t="s">
        <v>121</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47885</v>
      </c>
      <c r="S20" s="622"/>
      <c r="T20" s="622"/>
      <c r="U20" s="622"/>
      <c r="V20" s="622"/>
      <c r="W20" s="622"/>
      <c r="X20" s="622"/>
      <c r="Y20" s="623"/>
      <c r="Z20" s="659">
        <v>0.6</v>
      </c>
      <c r="AA20" s="659"/>
      <c r="AB20" s="659"/>
      <c r="AC20" s="659"/>
      <c r="AD20" s="660">
        <v>47885</v>
      </c>
      <c r="AE20" s="660"/>
      <c r="AF20" s="660"/>
      <c r="AG20" s="660"/>
      <c r="AH20" s="660"/>
      <c r="AI20" s="660"/>
      <c r="AJ20" s="660"/>
      <c r="AK20" s="660"/>
      <c r="AL20" s="624">
        <v>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11876</v>
      </c>
      <c r="BH20" s="622"/>
      <c r="BI20" s="622"/>
      <c r="BJ20" s="622"/>
      <c r="BK20" s="622"/>
      <c r="BL20" s="622"/>
      <c r="BM20" s="622"/>
      <c r="BN20" s="623"/>
      <c r="BO20" s="659">
        <v>0.5</v>
      </c>
      <c r="BP20" s="659"/>
      <c r="BQ20" s="659"/>
      <c r="BR20" s="659"/>
      <c r="BS20" s="660" t="s">
        <v>121</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8292795</v>
      </c>
      <c r="CS20" s="622"/>
      <c r="CT20" s="622"/>
      <c r="CU20" s="622"/>
      <c r="CV20" s="622"/>
      <c r="CW20" s="622"/>
      <c r="CX20" s="622"/>
      <c r="CY20" s="623"/>
      <c r="CZ20" s="659">
        <v>100</v>
      </c>
      <c r="DA20" s="659"/>
      <c r="DB20" s="659"/>
      <c r="DC20" s="659"/>
      <c r="DD20" s="627">
        <v>823395</v>
      </c>
      <c r="DE20" s="622"/>
      <c r="DF20" s="622"/>
      <c r="DG20" s="622"/>
      <c r="DH20" s="622"/>
      <c r="DI20" s="622"/>
      <c r="DJ20" s="622"/>
      <c r="DK20" s="622"/>
      <c r="DL20" s="622"/>
      <c r="DM20" s="622"/>
      <c r="DN20" s="622"/>
      <c r="DO20" s="622"/>
      <c r="DP20" s="623"/>
      <c r="DQ20" s="627">
        <v>5633339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1990944</v>
      </c>
      <c r="S21" s="622"/>
      <c r="T21" s="622"/>
      <c r="U21" s="622"/>
      <c r="V21" s="622"/>
      <c r="W21" s="622"/>
      <c r="X21" s="622"/>
      <c r="Y21" s="623"/>
      <c r="Z21" s="659">
        <v>23.3</v>
      </c>
      <c r="AA21" s="659"/>
      <c r="AB21" s="659"/>
      <c r="AC21" s="659"/>
      <c r="AD21" s="660">
        <v>1713768</v>
      </c>
      <c r="AE21" s="660"/>
      <c r="AF21" s="660"/>
      <c r="AG21" s="660"/>
      <c r="AH21" s="660"/>
      <c r="AI21" s="660"/>
      <c r="AJ21" s="660"/>
      <c r="AK21" s="660"/>
      <c r="AL21" s="624">
        <v>34.4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11876</v>
      </c>
      <c r="BH21" s="622"/>
      <c r="BI21" s="622"/>
      <c r="BJ21" s="622"/>
      <c r="BK21" s="622"/>
      <c r="BL21" s="622"/>
      <c r="BM21" s="622"/>
      <c r="BN21" s="623"/>
      <c r="BO21" s="659">
        <v>0.5</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1713768</v>
      </c>
      <c r="S22" s="622"/>
      <c r="T22" s="622"/>
      <c r="U22" s="622"/>
      <c r="V22" s="622"/>
      <c r="W22" s="622"/>
      <c r="X22" s="622"/>
      <c r="Y22" s="623"/>
      <c r="Z22" s="659">
        <v>20.100000000000001</v>
      </c>
      <c r="AA22" s="659"/>
      <c r="AB22" s="659"/>
      <c r="AC22" s="659"/>
      <c r="AD22" s="660">
        <v>1713768</v>
      </c>
      <c r="AE22" s="660"/>
      <c r="AF22" s="660"/>
      <c r="AG22" s="660"/>
      <c r="AH22" s="660"/>
      <c r="AI22" s="660"/>
      <c r="AJ22" s="660"/>
      <c r="AK22" s="660"/>
      <c r="AL22" s="624">
        <v>34.4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168217</v>
      </c>
      <c r="S23" s="622"/>
      <c r="T23" s="622"/>
      <c r="U23" s="622"/>
      <c r="V23" s="622"/>
      <c r="W23" s="622"/>
      <c r="X23" s="622"/>
      <c r="Y23" s="623"/>
      <c r="Z23" s="659">
        <v>2</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v>108959</v>
      </c>
      <c r="S24" s="622"/>
      <c r="T24" s="622"/>
      <c r="U24" s="622"/>
      <c r="V24" s="622"/>
      <c r="W24" s="622"/>
      <c r="X24" s="622"/>
      <c r="Y24" s="623"/>
      <c r="Z24" s="659">
        <v>1.3</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3107780</v>
      </c>
      <c r="CS24" s="674"/>
      <c r="CT24" s="674"/>
      <c r="CU24" s="674"/>
      <c r="CV24" s="674"/>
      <c r="CW24" s="674"/>
      <c r="CX24" s="674"/>
      <c r="CY24" s="702"/>
      <c r="CZ24" s="703">
        <v>37.5</v>
      </c>
      <c r="DA24" s="685"/>
      <c r="DB24" s="685"/>
      <c r="DC24" s="705"/>
      <c r="DD24" s="701">
        <v>2167552</v>
      </c>
      <c r="DE24" s="674"/>
      <c r="DF24" s="674"/>
      <c r="DG24" s="674"/>
      <c r="DH24" s="674"/>
      <c r="DI24" s="674"/>
      <c r="DJ24" s="674"/>
      <c r="DK24" s="702"/>
      <c r="DL24" s="701">
        <v>1945372</v>
      </c>
      <c r="DM24" s="674"/>
      <c r="DN24" s="674"/>
      <c r="DO24" s="674"/>
      <c r="DP24" s="674"/>
      <c r="DQ24" s="674"/>
      <c r="DR24" s="674"/>
      <c r="DS24" s="674"/>
      <c r="DT24" s="674"/>
      <c r="DU24" s="674"/>
      <c r="DV24" s="702"/>
      <c r="DW24" s="703">
        <v>38.799999999999997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5254102</v>
      </c>
      <c r="S25" s="622"/>
      <c r="T25" s="622"/>
      <c r="U25" s="622"/>
      <c r="V25" s="622"/>
      <c r="W25" s="622"/>
      <c r="X25" s="622"/>
      <c r="Y25" s="623"/>
      <c r="Z25" s="659">
        <v>61.5</v>
      </c>
      <c r="AA25" s="659"/>
      <c r="AB25" s="659"/>
      <c r="AC25" s="659"/>
      <c r="AD25" s="660">
        <v>4976926</v>
      </c>
      <c r="AE25" s="660"/>
      <c r="AF25" s="660"/>
      <c r="AG25" s="660"/>
      <c r="AH25" s="660"/>
      <c r="AI25" s="660"/>
      <c r="AJ25" s="660"/>
      <c r="AK25" s="660"/>
      <c r="AL25" s="624">
        <v>100</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1361556</v>
      </c>
      <c r="CS25" s="634"/>
      <c r="CT25" s="634"/>
      <c r="CU25" s="634"/>
      <c r="CV25" s="634"/>
      <c r="CW25" s="634"/>
      <c r="CX25" s="634"/>
      <c r="CY25" s="635"/>
      <c r="CZ25" s="624">
        <v>16.399999999999999</v>
      </c>
      <c r="DA25" s="636"/>
      <c r="DB25" s="636"/>
      <c r="DC25" s="637"/>
      <c r="DD25" s="627">
        <v>1274046</v>
      </c>
      <c r="DE25" s="634"/>
      <c r="DF25" s="634"/>
      <c r="DG25" s="634"/>
      <c r="DH25" s="634"/>
      <c r="DI25" s="634"/>
      <c r="DJ25" s="634"/>
      <c r="DK25" s="635"/>
      <c r="DL25" s="627">
        <v>1130518</v>
      </c>
      <c r="DM25" s="634"/>
      <c r="DN25" s="634"/>
      <c r="DO25" s="634"/>
      <c r="DP25" s="634"/>
      <c r="DQ25" s="634"/>
      <c r="DR25" s="634"/>
      <c r="DS25" s="634"/>
      <c r="DT25" s="634"/>
      <c r="DU25" s="634"/>
      <c r="DV25" s="635"/>
      <c r="DW25" s="624">
        <v>22.5</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1367</v>
      </c>
      <c r="S26" s="622"/>
      <c r="T26" s="622"/>
      <c r="U26" s="622"/>
      <c r="V26" s="622"/>
      <c r="W26" s="622"/>
      <c r="X26" s="622"/>
      <c r="Y26" s="623"/>
      <c r="Z26" s="659">
        <v>0</v>
      </c>
      <c r="AA26" s="659"/>
      <c r="AB26" s="659"/>
      <c r="AC26" s="659"/>
      <c r="AD26" s="660">
        <v>1367</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845265</v>
      </c>
      <c r="CS26" s="622"/>
      <c r="CT26" s="622"/>
      <c r="CU26" s="622"/>
      <c r="CV26" s="622"/>
      <c r="CW26" s="622"/>
      <c r="CX26" s="622"/>
      <c r="CY26" s="623"/>
      <c r="CZ26" s="624">
        <v>10.199999999999999</v>
      </c>
      <c r="DA26" s="636"/>
      <c r="DB26" s="636"/>
      <c r="DC26" s="637"/>
      <c r="DD26" s="627">
        <v>792155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10716</v>
      </c>
      <c r="S27" s="622"/>
      <c r="T27" s="622"/>
      <c r="U27" s="622"/>
      <c r="V27" s="622"/>
      <c r="W27" s="622"/>
      <c r="X27" s="622"/>
      <c r="Y27" s="623"/>
      <c r="Z27" s="659">
        <v>0.1</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2544516</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968904</v>
      </c>
      <c r="CS27" s="634"/>
      <c r="CT27" s="634"/>
      <c r="CU27" s="634"/>
      <c r="CV27" s="634"/>
      <c r="CW27" s="634"/>
      <c r="CX27" s="634"/>
      <c r="CY27" s="635"/>
      <c r="CZ27" s="624">
        <v>11.7</v>
      </c>
      <c r="DA27" s="636"/>
      <c r="DB27" s="636"/>
      <c r="DC27" s="637"/>
      <c r="DD27" s="627">
        <v>138923</v>
      </c>
      <c r="DE27" s="634"/>
      <c r="DF27" s="634"/>
      <c r="DG27" s="634"/>
      <c r="DH27" s="634"/>
      <c r="DI27" s="634"/>
      <c r="DJ27" s="634"/>
      <c r="DK27" s="635"/>
      <c r="DL27" s="627">
        <v>124082</v>
      </c>
      <c r="DM27" s="634"/>
      <c r="DN27" s="634"/>
      <c r="DO27" s="634"/>
      <c r="DP27" s="634"/>
      <c r="DQ27" s="634"/>
      <c r="DR27" s="634"/>
      <c r="DS27" s="634"/>
      <c r="DT27" s="634"/>
      <c r="DU27" s="634"/>
      <c r="DV27" s="635"/>
      <c r="DW27" s="624">
        <v>2.5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80927</v>
      </c>
      <c r="S28" s="622"/>
      <c r="T28" s="622"/>
      <c r="U28" s="622"/>
      <c r="V28" s="622"/>
      <c r="W28" s="622"/>
      <c r="X28" s="622"/>
      <c r="Y28" s="623"/>
      <c r="Z28" s="659">
        <v>0.9</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777320</v>
      </c>
      <c r="CS28" s="622"/>
      <c r="CT28" s="622"/>
      <c r="CU28" s="622"/>
      <c r="CV28" s="622"/>
      <c r="CW28" s="622"/>
      <c r="CX28" s="622"/>
      <c r="CY28" s="623"/>
      <c r="CZ28" s="624">
        <v>9.4</v>
      </c>
      <c r="DA28" s="636"/>
      <c r="DB28" s="636"/>
      <c r="DC28" s="637"/>
      <c r="DD28" s="627">
        <v>754583</v>
      </c>
      <c r="DE28" s="622"/>
      <c r="DF28" s="622"/>
      <c r="DG28" s="622"/>
      <c r="DH28" s="622"/>
      <c r="DI28" s="622"/>
      <c r="DJ28" s="622"/>
      <c r="DK28" s="623"/>
      <c r="DL28" s="627">
        <v>690772</v>
      </c>
      <c r="DM28" s="622"/>
      <c r="DN28" s="622"/>
      <c r="DO28" s="622"/>
      <c r="DP28" s="622"/>
      <c r="DQ28" s="622"/>
      <c r="DR28" s="622"/>
      <c r="DS28" s="622"/>
      <c r="DT28" s="622"/>
      <c r="DU28" s="622"/>
      <c r="DV28" s="623"/>
      <c r="DW28" s="624">
        <v>13.8</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8517</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777123</v>
      </c>
      <c r="CS29" s="634"/>
      <c r="CT29" s="634"/>
      <c r="CU29" s="634"/>
      <c r="CV29" s="634"/>
      <c r="CW29" s="634"/>
      <c r="CX29" s="634"/>
      <c r="CY29" s="635"/>
      <c r="CZ29" s="624">
        <v>9.4</v>
      </c>
      <c r="DA29" s="636"/>
      <c r="DB29" s="636"/>
      <c r="DC29" s="637"/>
      <c r="DD29" s="627">
        <v>754386</v>
      </c>
      <c r="DE29" s="634"/>
      <c r="DF29" s="634"/>
      <c r="DG29" s="634"/>
      <c r="DH29" s="634"/>
      <c r="DI29" s="634"/>
      <c r="DJ29" s="634"/>
      <c r="DK29" s="635"/>
      <c r="DL29" s="627">
        <v>690575</v>
      </c>
      <c r="DM29" s="634"/>
      <c r="DN29" s="634"/>
      <c r="DO29" s="634"/>
      <c r="DP29" s="634"/>
      <c r="DQ29" s="634"/>
      <c r="DR29" s="634"/>
      <c r="DS29" s="634"/>
      <c r="DT29" s="634"/>
      <c r="DU29" s="634"/>
      <c r="DV29" s="635"/>
      <c r="DW29" s="624">
        <v>13.8</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1229860</v>
      </c>
      <c r="S30" s="622"/>
      <c r="T30" s="622"/>
      <c r="U30" s="622"/>
      <c r="V30" s="622"/>
      <c r="W30" s="622"/>
      <c r="X30" s="622"/>
      <c r="Y30" s="623"/>
      <c r="Z30" s="659">
        <v>14.4</v>
      </c>
      <c r="AA30" s="659"/>
      <c r="AB30" s="659"/>
      <c r="AC30" s="659"/>
      <c r="AD30" s="660" t="s">
        <v>121</v>
      </c>
      <c r="AE30" s="660"/>
      <c r="AF30" s="660"/>
      <c r="AG30" s="660"/>
      <c r="AH30" s="660"/>
      <c r="AI30" s="660"/>
      <c r="AJ30" s="660"/>
      <c r="AK30" s="660"/>
      <c r="AL30" s="624" t="s">
        <v>121</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724091</v>
      </c>
      <c r="CS30" s="622"/>
      <c r="CT30" s="622"/>
      <c r="CU30" s="622"/>
      <c r="CV30" s="622"/>
      <c r="CW30" s="622"/>
      <c r="CX30" s="622"/>
      <c r="CY30" s="623"/>
      <c r="CZ30" s="624">
        <v>8.6999999999999993</v>
      </c>
      <c r="DA30" s="636"/>
      <c r="DB30" s="636"/>
      <c r="DC30" s="637"/>
      <c r="DD30" s="627">
        <v>701354</v>
      </c>
      <c r="DE30" s="622"/>
      <c r="DF30" s="622"/>
      <c r="DG30" s="622"/>
      <c r="DH30" s="622"/>
      <c r="DI30" s="622"/>
      <c r="DJ30" s="622"/>
      <c r="DK30" s="623"/>
      <c r="DL30" s="627">
        <v>637646</v>
      </c>
      <c r="DM30" s="622"/>
      <c r="DN30" s="622"/>
      <c r="DO30" s="622"/>
      <c r="DP30" s="622"/>
      <c r="DQ30" s="622"/>
      <c r="DR30" s="622"/>
      <c r="DS30" s="622"/>
      <c r="DT30" s="622"/>
      <c r="DU30" s="622"/>
      <c r="DV30" s="623"/>
      <c r="DW30" s="624">
        <v>12.7</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99.5</v>
      </c>
      <c r="BH31" s="684"/>
      <c r="BI31" s="684"/>
      <c r="BJ31" s="684"/>
      <c r="BK31" s="684"/>
      <c r="BL31" s="684"/>
      <c r="BM31" s="685">
        <v>97.2</v>
      </c>
      <c r="BN31" s="684"/>
      <c r="BO31" s="684"/>
      <c r="BP31" s="684"/>
      <c r="BQ31" s="686"/>
      <c r="BR31" s="683">
        <v>99.4</v>
      </c>
      <c r="BS31" s="684"/>
      <c r="BT31" s="684"/>
      <c r="BU31" s="684"/>
      <c r="BV31" s="684"/>
      <c r="BW31" s="684"/>
      <c r="BX31" s="685">
        <v>96.9</v>
      </c>
      <c r="BY31" s="684"/>
      <c r="BZ31" s="684"/>
      <c r="CA31" s="684"/>
      <c r="CB31" s="686"/>
      <c r="CD31" s="642"/>
      <c r="CE31" s="643"/>
      <c r="CF31" s="618" t="s">
        <v>301</v>
      </c>
      <c r="CG31" s="619"/>
      <c r="CH31" s="619"/>
      <c r="CI31" s="619"/>
      <c r="CJ31" s="619"/>
      <c r="CK31" s="619"/>
      <c r="CL31" s="619"/>
      <c r="CM31" s="619"/>
      <c r="CN31" s="619"/>
      <c r="CO31" s="619"/>
      <c r="CP31" s="619"/>
      <c r="CQ31" s="620"/>
      <c r="CR31" s="621">
        <v>53032</v>
      </c>
      <c r="CS31" s="634"/>
      <c r="CT31" s="634"/>
      <c r="CU31" s="634"/>
      <c r="CV31" s="634"/>
      <c r="CW31" s="634"/>
      <c r="CX31" s="634"/>
      <c r="CY31" s="635"/>
      <c r="CZ31" s="624">
        <v>0.6</v>
      </c>
      <c r="DA31" s="636"/>
      <c r="DB31" s="636"/>
      <c r="DC31" s="637"/>
      <c r="DD31" s="627">
        <v>53032</v>
      </c>
      <c r="DE31" s="634"/>
      <c r="DF31" s="634"/>
      <c r="DG31" s="634"/>
      <c r="DH31" s="634"/>
      <c r="DI31" s="634"/>
      <c r="DJ31" s="634"/>
      <c r="DK31" s="635"/>
      <c r="DL31" s="627">
        <v>52929</v>
      </c>
      <c r="DM31" s="634"/>
      <c r="DN31" s="634"/>
      <c r="DO31" s="634"/>
      <c r="DP31" s="634"/>
      <c r="DQ31" s="634"/>
      <c r="DR31" s="634"/>
      <c r="DS31" s="634"/>
      <c r="DT31" s="634"/>
      <c r="DU31" s="634"/>
      <c r="DV31" s="635"/>
      <c r="DW31" s="624">
        <v>1.1000000000000001</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680669</v>
      </c>
      <c r="S32" s="622"/>
      <c r="T32" s="622"/>
      <c r="U32" s="622"/>
      <c r="V32" s="622"/>
      <c r="W32" s="622"/>
      <c r="X32" s="622"/>
      <c r="Y32" s="623"/>
      <c r="Z32" s="659">
        <v>8</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303</v>
      </c>
      <c r="AX32" s="618" t="s">
        <v>304</v>
      </c>
      <c r="AY32" s="619"/>
      <c r="AZ32" s="619"/>
      <c r="BA32" s="619"/>
      <c r="BB32" s="619"/>
      <c r="BC32" s="619"/>
      <c r="BD32" s="619"/>
      <c r="BE32" s="619"/>
      <c r="BF32" s="620"/>
      <c r="BG32" s="692">
        <v>99.6</v>
      </c>
      <c r="BH32" s="634"/>
      <c r="BI32" s="634"/>
      <c r="BJ32" s="634"/>
      <c r="BK32" s="634"/>
      <c r="BL32" s="634"/>
      <c r="BM32" s="625">
        <v>97.9</v>
      </c>
      <c r="BN32" s="634"/>
      <c r="BO32" s="634"/>
      <c r="BP32" s="634"/>
      <c r="BQ32" s="657"/>
      <c r="BR32" s="692">
        <v>99.3</v>
      </c>
      <c r="BS32" s="634"/>
      <c r="BT32" s="634"/>
      <c r="BU32" s="634"/>
      <c r="BV32" s="634"/>
      <c r="BW32" s="634"/>
      <c r="BX32" s="625">
        <v>97.4</v>
      </c>
      <c r="BY32" s="634"/>
      <c r="BZ32" s="634"/>
      <c r="CA32" s="634"/>
      <c r="CB32" s="657"/>
      <c r="CD32" s="644"/>
      <c r="CE32" s="645"/>
      <c r="CF32" s="618" t="s">
        <v>305</v>
      </c>
      <c r="CG32" s="619"/>
      <c r="CH32" s="619"/>
      <c r="CI32" s="619"/>
      <c r="CJ32" s="619"/>
      <c r="CK32" s="619"/>
      <c r="CL32" s="619"/>
      <c r="CM32" s="619"/>
      <c r="CN32" s="619"/>
      <c r="CO32" s="619"/>
      <c r="CP32" s="619"/>
      <c r="CQ32" s="620"/>
      <c r="CR32" s="621">
        <v>197</v>
      </c>
      <c r="CS32" s="622"/>
      <c r="CT32" s="622"/>
      <c r="CU32" s="622"/>
      <c r="CV32" s="622"/>
      <c r="CW32" s="622"/>
      <c r="CX32" s="622"/>
      <c r="CY32" s="623"/>
      <c r="CZ32" s="624">
        <v>0</v>
      </c>
      <c r="DA32" s="636"/>
      <c r="DB32" s="636"/>
      <c r="DC32" s="637"/>
      <c r="DD32" s="627">
        <v>197</v>
      </c>
      <c r="DE32" s="622"/>
      <c r="DF32" s="622"/>
      <c r="DG32" s="622"/>
      <c r="DH32" s="622"/>
      <c r="DI32" s="622"/>
      <c r="DJ32" s="622"/>
      <c r="DK32" s="623"/>
      <c r="DL32" s="627">
        <v>197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6562</v>
      </c>
      <c r="S33" s="622"/>
      <c r="T33" s="622"/>
      <c r="U33" s="622"/>
      <c r="V33" s="622"/>
      <c r="W33" s="622"/>
      <c r="X33" s="622"/>
      <c r="Y33" s="623"/>
      <c r="Z33" s="659">
        <v>0.1</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99.4</v>
      </c>
      <c r="BH33" s="606"/>
      <c r="BI33" s="606"/>
      <c r="BJ33" s="606"/>
      <c r="BK33" s="606"/>
      <c r="BL33" s="606"/>
      <c r="BM33" s="652">
        <v>96.5</v>
      </c>
      <c r="BN33" s="606"/>
      <c r="BO33" s="606"/>
      <c r="BP33" s="606"/>
      <c r="BQ33" s="669"/>
      <c r="BR33" s="682">
        <v>99.4</v>
      </c>
      <c r="BS33" s="606"/>
      <c r="BT33" s="606"/>
      <c r="BU33" s="606"/>
      <c r="BV33" s="606"/>
      <c r="BW33" s="606"/>
      <c r="BX33" s="652">
        <v>96.2</v>
      </c>
      <c r="BY33" s="606"/>
      <c r="BZ33" s="606"/>
      <c r="CA33" s="606"/>
      <c r="CB33" s="669"/>
      <c r="CD33" s="618" t="s">
        <v>308</v>
      </c>
      <c r="CE33" s="619"/>
      <c r="CF33" s="619"/>
      <c r="CG33" s="619"/>
      <c r="CH33" s="619"/>
      <c r="CI33" s="619"/>
      <c r="CJ33" s="619"/>
      <c r="CK33" s="619"/>
      <c r="CL33" s="619"/>
      <c r="CM33" s="619"/>
      <c r="CN33" s="619"/>
      <c r="CO33" s="619"/>
      <c r="CP33" s="619"/>
      <c r="CQ33" s="620"/>
      <c r="CR33" s="621">
        <v>4356692</v>
      </c>
      <c r="CS33" s="634"/>
      <c r="CT33" s="634"/>
      <c r="CU33" s="634"/>
      <c r="CV33" s="634"/>
      <c r="CW33" s="634"/>
      <c r="CX33" s="634"/>
      <c r="CY33" s="635"/>
      <c r="CZ33" s="624">
        <v>52.5</v>
      </c>
      <c r="DA33" s="636"/>
      <c r="DB33" s="636"/>
      <c r="DC33" s="637"/>
      <c r="DD33" s="627">
        <v>3209249</v>
      </c>
      <c r="DE33" s="634"/>
      <c r="DF33" s="634"/>
      <c r="DG33" s="634"/>
      <c r="DH33" s="634"/>
      <c r="DI33" s="634"/>
      <c r="DJ33" s="634"/>
      <c r="DK33" s="635"/>
      <c r="DL33" s="627">
        <v>2503312</v>
      </c>
      <c r="DM33" s="634"/>
      <c r="DN33" s="634"/>
      <c r="DO33" s="634"/>
      <c r="DP33" s="634"/>
      <c r="DQ33" s="634"/>
      <c r="DR33" s="634"/>
      <c r="DS33" s="634"/>
      <c r="DT33" s="634"/>
      <c r="DU33" s="634"/>
      <c r="DV33" s="635"/>
      <c r="DW33" s="624">
        <v>49.9</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50759</v>
      </c>
      <c r="S34" s="622"/>
      <c r="T34" s="622"/>
      <c r="U34" s="622"/>
      <c r="V34" s="622"/>
      <c r="W34" s="622"/>
      <c r="X34" s="622"/>
      <c r="Y34" s="623"/>
      <c r="Z34" s="659">
        <v>0.6</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1553838</v>
      </c>
      <c r="CS34" s="622"/>
      <c r="CT34" s="622"/>
      <c r="CU34" s="622"/>
      <c r="CV34" s="622"/>
      <c r="CW34" s="622"/>
      <c r="CX34" s="622"/>
      <c r="CY34" s="623"/>
      <c r="CZ34" s="624">
        <v>18.7</v>
      </c>
      <c r="DA34" s="636"/>
      <c r="DB34" s="636"/>
      <c r="DC34" s="637"/>
      <c r="DD34" s="627">
        <v>1169297</v>
      </c>
      <c r="DE34" s="622"/>
      <c r="DF34" s="622"/>
      <c r="DG34" s="622"/>
      <c r="DH34" s="622"/>
      <c r="DI34" s="622"/>
      <c r="DJ34" s="622"/>
      <c r="DK34" s="623"/>
      <c r="DL34" s="627">
        <v>845017</v>
      </c>
      <c r="DM34" s="622"/>
      <c r="DN34" s="622"/>
      <c r="DO34" s="622"/>
      <c r="DP34" s="622"/>
      <c r="DQ34" s="622"/>
      <c r="DR34" s="622"/>
      <c r="DS34" s="622"/>
      <c r="DT34" s="622"/>
      <c r="DU34" s="622"/>
      <c r="DV34" s="623"/>
      <c r="DW34" s="624">
        <v>16.8</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552083</v>
      </c>
      <c r="S35" s="622"/>
      <c r="T35" s="622"/>
      <c r="U35" s="622"/>
      <c r="V35" s="622"/>
      <c r="W35" s="622"/>
      <c r="X35" s="622"/>
      <c r="Y35" s="623"/>
      <c r="Z35" s="659">
        <v>6.5</v>
      </c>
      <c r="AA35" s="659"/>
      <c r="AB35" s="659"/>
      <c r="AC35" s="659"/>
      <c r="AD35" s="660" t="s">
        <v>121</v>
      </c>
      <c r="AE35" s="660"/>
      <c r="AF35" s="660"/>
      <c r="AG35" s="660"/>
      <c r="AH35" s="660"/>
      <c r="AI35" s="660"/>
      <c r="AJ35" s="660"/>
      <c r="AK35" s="660"/>
      <c r="AL35" s="624" t="s">
        <v>121</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44803</v>
      </c>
      <c r="CS35" s="634"/>
      <c r="CT35" s="634"/>
      <c r="CU35" s="634"/>
      <c r="CV35" s="634"/>
      <c r="CW35" s="634"/>
      <c r="CX35" s="634"/>
      <c r="CY35" s="635"/>
      <c r="CZ35" s="624">
        <v>0.5</v>
      </c>
      <c r="DA35" s="636"/>
      <c r="DB35" s="636"/>
      <c r="DC35" s="637"/>
      <c r="DD35" s="627">
        <v>38612</v>
      </c>
      <c r="DE35" s="634"/>
      <c r="DF35" s="634"/>
      <c r="DG35" s="634"/>
      <c r="DH35" s="634"/>
      <c r="DI35" s="634"/>
      <c r="DJ35" s="634"/>
      <c r="DK35" s="635"/>
      <c r="DL35" s="627">
        <v>38612</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151699</v>
      </c>
      <c r="S36" s="622"/>
      <c r="T36" s="622"/>
      <c r="U36" s="622"/>
      <c r="V36" s="622"/>
      <c r="W36" s="622"/>
      <c r="X36" s="622"/>
      <c r="Y36" s="623"/>
      <c r="Z36" s="659">
        <v>1.8</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3">
        <v>1012930</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7227</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2084283</v>
      </c>
      <c r="CS36" s="622"/>
      <c r="CT36" s="622"/>
      <c r="CU36" s="622"/>
      <c r="CV36" s="622"/>
      <c r="CW36" s="622"/>
      <c r="CX36" s="622"/>
      <c r="CY36" s="623"/>
      <c r="CZ36" s="624">
        <v>25.1</v>
      </c>
      <c r="DA36" s="636"/>
      <c r="DB36" s="636"/>
      <c r="DC36" s="637"/>
      <c r="DD36" s="627">
        <v>1483775</v>
      </c>
      <c r="DE36" s="622"/>
      <c r="DF36" s="622"/>
      <c r="DG36" s="622"/>
      <c r="DH36" s="622"/>
      <c r="DI36" s="622"/>
      <c r="DJ36" s="622"/>
      <c r="DK36" s="623"/>
      <c r="DL36" s="627">
        <v>1128954</v>
      </c>
      <c r="DM36" s="622"/>
      <c r="DN36" s="622"/>
      <c r="DO36" s="622"/>
      <c r="DP36" s="622"/>
      <c r="DQ36" s="622"/>
      <c r="DR36" s="622"/>
      <c r="DS36" s="622"/>
      <c r="DT36" s="622"/>
      <c r="DU36" s="622"/>
      <c r="DV36" s="623"/>
      <c r="DW36" s="624">
        <v>22.5</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84811</v>
      </c>
      <c r="S37" s="622"/>
      <c r="T37" s="622"/>
      <c r="U37" s="622"/>
      <c r="V37" s="622"/>
      <c r="W37" s="622"/>
      <c r="X37" s="622"/>
      <c r="Y37" s="623"/>
      <c r="Z37" s="659">
        <v>1</v>
      </c>
      <c r="AA37" s="659"/>
      <c r="AB37" s="659"/>
      <c r="AC37" s="659"/>
      <c r="AD37" s="660" t="s">
        <v>121</v>
      </c>
      <c r="AE37" s="660"/>
      <c r="AF37" s="660"/>
      <c r="AG37" s="660"/>
      <c r="AH37" s="660"/>
      <c r="AI37" s="660"/>
      <c r="AJ37" s="660"/>
      <c r="AK37" s="660"/>
      <c r="AL37" s="624" t="s">
        <v>121</v>
      </c>
      <c r="AM37" s="625"/>
      <c r="AN37" s="625"/>
      <c r="AO37" s="661"/>
      <c r="AQ37" s="654" t="s">
        <v>320</v>
      </c>
      <c r="AR37" s="655"/>
      <c r="AS37" s="655"/>
      <c r="AT37" s="655"/>
      <c r="AU37" s="655"/>
      <c r="AV37" s="655"/>
      <c r="AW37" s="655"/>
      <c r="AX37" s="655"/>
      <c r="AY37" s="656"/>
      <c r="AZ37" s="621">
        <v>386733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-833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497424</v>
      </c>
      <c r="CS37" s="634"/>
      <c r="CT37" s="634"/>
      <c r="CU37" s="634"/>
      <c r="CV37" s="634"/>
      <c r="CW37" s="634"/>
      <c r="CX37" s="634"/>
      <c r="CY37" s="635"/>
      <c r="CZ37" s="624">
        <v>6</v>
      </c>
      <c r="DA37" s="636"/>
      <c r="DB37" s="636"/>
      <c r="DC37" s="637"/>
      <c r="DD37" s="627">
        <v>493864</v>
      </c>
      <c r="DE37" s="634"/>
      <c r="DF37" s="634"/>
      <c r="DG37" s="634"/>
      <c r="DH37" s="634"/>
      <c r="DI37" s="634"/>
      <c r="DJ37" s="634"/>
      <c r="DK37" s="635"/>
      <c r="DL37" s="627">
        <v>464388</v>
      </c>
      <c r="DM37" s="634"/>
      <c r="DN37" s="634"/>
      <c r="DO37" s="634"/>
      <c r="DP37" s="634"/>
      <c r="DQ37" s="634"/>
      <c r="DR37" s="634"/>
      <c r="DS37" s="634"/>
      <c r="DT37" s="634"/>
      <c r="DU37" s="634"/>
      <c r="DV37" s="635"/>
      <c r="DW37" s="624">
        <v>9.3000000000000007</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425838</v>
      </c>
      <c r="S38" s="622"/>
      <c r="T38" s="622"/>
      <c r="U38" s="622"/>
      <c r="V38" s="622"/>
      <c r="W38" s="622"/>
      <c r="X38" s="622"/>
      <c r="Y38" s="623"/>
      <c r="Z38" s="659">
        <v>5</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19719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2203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606478</v>
      </c>
      <c r="CS38" s="622"/>
      <c r="CT38" s="622"/>
      <c r="CU38" s="622"/>
      <c r="CV38" s="622"/>
      <c r="CW38" s="622"/>
      <c r="CX38" s="622"/>
      <c r="CY38" s="623"/>
      <c r="CZ38" s="624">
        <v>7.3</v>
      </c>
      <c r="DA38" s="636"/>
      <c r="DB38" s="636"/>
      <c r="DC38" s="637"/>
      <c r="DD38" s="627">
        <v>489929</v>
      </c>
      <c r="DE38" s="622"/>
      <c r="DF38" s="622"/>
      <c r="DG38" s="622"/>
      <c r="DH38" s="622"/>
      <c r="DI38" s="622"/>
      <c r="DJ38" s="622"/>
      <c r="DK38" s="623"/>
      <c r="DL38" s="627">
        <v>489929</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3473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50490</v>
      </c>
      <c r="CS39" s="634"/>
      <c r="CT39" s="634"/>
      <c r="CU39" s="634"/>
      <c r="CV39" s="634"/>
      <c r="CW39" s="634"/>
      <c r="CX39" s="634"/>
      <c r="CY39" s="635"/>
      <c r="CZ39" s="624">
        <v>0.6</v>
      </c>
      <c r="DA39" s="636"/>
      <c r="DB39" s="636"/>
      <c r="DC39" s="637"/>
      <c r="DD39" s="627">
        <v>26836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40838</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16800</v>
      </c>
      <c r="CS40" s="622"/>
      <c r="CT40" s="622"/>
      <c r="CU40" s="622"/>
      <c r="CV40" s="622"/>
      <c r="CW40" s="622"/>
      <c r="CX40" s="622"/>
      <c r="CY40" s="623"/>
      <c r="CZ40" s="624">
        <v>0.2</v>
      </c>
      <c r="DA40" s="636"/>
      <c r="DB40" s="636"/>
      <c r="DC40" s="637"/>
      <c r="DD40" s="627">
        <v>800</v>
      </c>
      <c r="DE40" s="622"/>
      <c r="DF40" s="622"/>
      <c r="DG40" s="622"/>
      <c r="DH40" s="622"/>
      <c r="DI40" s="622"/>
      <c r="DJ40" s="622"/>
      <c r="DK40" s="623"/>
      <c r="DL40" s="627">
        <v>800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8537910</v>
      </c>
      <c r="S41" s="646"/>
      <c r="T41" s="646"/>
      <c r="U41" s="646"/>
      <c r="V41" s="646"/>
      <c r="W41" s="646"/>
      <c r="X41" s="646"/>
      <c r="Y41" s="649"/>
      <c r="Z41" s="650">
        <v>100</v>
      </c>
      <c r="AA41" s="650"/>
      <c r="AB41" s="650"/>
      <c r="AC41" s="650"/>
      <c r="AD41" s="651">
        <v>4978293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126293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480185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311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828323</v>
      </c>
      <c r="CS42" s="634"/>
      <c r="CT42" s="634"/>
      <c r="CU42" s="634"/>
      <c r="CV42" s="634"/>
      <c r="CW42" s="634"/>
      <c r="CX42" s="634"/>
      <c r="CY42" s="635"/>
      <c r="CZ42" s="624">
        <v>10</v>
      </c>
      <c r="DA42" s="636"/>
      <c r="DB42" s="636"/>
      <c r="DC42" s="637"/>
      <c r="DD42" s="627">
        <v>256538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79624</v>
      </c>
      <c r="CS43" s="634"/>
      <c r="CT43" s="634"/>
      <c r="CU43" s="634"/>
      <c r="CV43" s="634"/>
      <c r="CW43" s="634"/>
      <c r="CX43" s="634"/>
      <c r="CY43" s="635"/>
      <c r="CZ43" s="624">
        <v>1</v>
      </c>
      <c r="DA43" s="636"/>
      <c r="DB43" s="636"/>
      <c r="DC43" s="637"/>
      <c r="DD43" s="627">
        <v>79124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823395</v>
      </c>
      <c r="CS44" s="622"/>
      <c r="CT44" s="622"/>
      <c r="CU44" s="622"/>
      <c r="CV44" s="622"/>
      <c r="CW44" s="622"/>
      <c r="CX44" s="622"/>
      <c r="CY44" s="623"/>
      <c r="CZ44" s="624">
        <v>9.9</v>
      </c>
      <c r="DA44" s="625"/>
      <c r="DB44" s="625"/>
      <c r="DC44" s="626"/>
      <c r="DD44" s="627">
        <v>256510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293452</v>
      </c>
      <c r="CS45" s="634"/>
      <c r="CT45" s="634"/>
      <c r="CU45" s="634"/>
      <c r="CV45" s="634"/>
      <c r="CW45" s="634"/>
      <c r="CX45" s="634"/>
      <c r="CY45" s="635"/>
      <c r="CZ45" s="624">
        <v>3.5</v>
      </c>
      <c r="DA45" s="636"/>
      <c r="DB45" s="636"/>
      <c r="DC45" s="637"/>
      <c r="DD45" s="627">
        <v>61465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453948</v>
      </c>
      <c r="CS46" s="622"/>
      <c r="CT46" s="622"/>
      <c r="CU46" s="622"/>
      <c r="CV46" s="622"/>
      <c r="CW46" s="622"/>
      <c r="CX46" s="622"/>
      <c r="CY46" s="623"/>
      <c r="CZ46" s="624">
        <v>5.5</v>
      </c>
      <c r="DA46" s="625"/>
      <c r="DB46" s="625"/>
      <c r="DC46" s="626"/>
      <c r="DD46" s="627">
        <v>190450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4928</v>
      </c>
      <c r="CS47" s="634"/>
      <c r="CT47" s="634"/>
      <c r="CU47" s="634"/>
      <c r="CV47" s="634"/>
      <c r="CW47" s="634"/>
      <c r="CX47" s="634"/>
      <c r="CY47" s="635"/>
      <c r="CZ47" s="624">
        <v>0.1</v>
      </c>
      <c r="DA47" s="636"/>
      <c r="DB47" s="636"/>
      <c r="DC47" s="637"/>
      <c r="DD47" s="627">
        <v>28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8292795</v>
      </c>
      <c r="CS49" s="606"/>
      <c r="CT49" s="606"/>
      <c r="CU49" s="606"/>
      <c r="CV49" s="606"/>
      <c r="CW49" s="606"/>
      <c r="CX49" s="606"/>
      <c r="CY49" s="607"/>
      <c r="CZ49" s="608">
        <v>100</v>
      </c>
      <c r="DA49" s="609"/>
      <c r="DB49" s="609"/>
      <c r="DC49" s="610"/>
      <c r="DD49" s="611">
        <v>5633339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20D2NZd8O3BrPMOAlL/fm4h+xwdGbUsKYe5fhzlxmZg1momOsX45FZ8SJp5mmAvEqmcseIbfb50CsPygAjIw==" saltValue="xbxgmwyZJIEKyaQxqA4Rb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B61" sqref="B61:P6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8537</v>
      </c>
      <c r="R7" s="1103"/>
      <c r="S7" s="1103"/>
      <c r="T7" s="1103"/>
      <c r="U7" s="1103"/>
      <c r="V7" s="1103">
        <v>8293</v>
      </c>
      <c r="W7" s="1103"/>
      <c r="X7" s="1103"/>
      <c r="Y7" s="1103"/>
      <c r="Z7" s="1103"/>
      <c r="AA7" s="1103">
        <v>245</v>
      </c>
      <c r="AB7" s="1103"/>
      <c r="AC7" s="1103"/>
      <c r="AD7" s="1103"/>
      <c r="AE7" s="1104"/>
      <c r="AF7" s="1105">
        <v>175</v>
      </c>
      <c r="AG7" s="1106"/>
      <c r="AH7" s="1106"/>
      <c r="AI7" s="1106"/>
      <c r="AJ7" s="1107"/>
      <c r="AK7" s="1108">
        <v>0</v>
      </c>
      <c r="AL7" s="1109"/>
      <c r="AM7" s="1109"/>
      <c r="AN7" s="1109"/>
      <c r="AO7" s="1109"/>
      <c r="AP7" s="1109">
        <v>7475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992" t="s">
        <v>550</v>
      </c>
      <c r="BT7" s="993"/>
      <c r="BU7" s="993"/>
      <c r="BV7" s="993"/>
      <c r="BW7" s="993"/>
      <c r="BX7" s="993"/>
      <c r="BY7" s="993"/>
      <c r="BZ7" s="993"/>
      <c r="CA7" s="993"/>
      <c r="CB7" s="993"/>
      <c r="CC7" s="993"/>
      <c r="CD7" s="993"/>
      <c r="CE7" s="993"/>
      <c r="CF7" s="993"/>
      <c r="CG7" s="1014"/>
      <c r="CH7" s="989">
        <v>-921</v>
      </c>
      <c r="CI7" s="990"/>
      <c r="CJ7" s="990"/>
      <c r="CK7" s="990"/>
      <c r="CL7" s="991"/>
      <c r="CM7" s="989">
        <v>67</v>
      </c>
      <c r="CN7" s="990"/>
      <c r="CO7" s="990"/>
      <c r="CP7" s="990"/>
      <c r="CQ7" s="991"/>
      <c r="CR7" s="989">
        <v>950</v>
      </c>
      <c r="CS7" s="990"/>
      <c r="CT7" s="990"/>
      <c r="CU7" s="990"/>
      <c r="CV7" s="991"/>
      <c r="CW7" s="1096">
        <v>0</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175</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7</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13</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-1</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565</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80</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v>0</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665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719910</v>
      </c>
      <c r="AB110" s="889"/>
      <c r="AC110" s="889"/>
      <c r="AD110" s="889"/>
      <c r="AE110" s="890"/>
      <c r="AF110" s="891">
        <v>726905</v>
      </c>
      <c r="AG110" s="889"/>
      <c r="AH110" s="889"/>
      <c r="AI110" s="889"/>
      <c r="AJ110" s="890"/>
      <c r="AK110" s="891">
        <v>712959</v>
      </c>
      <c r="AL110" s="889"/>
      <c r="AM110" s="889"/>
      <c r="AN110" s="889"/>
      <c r="AO110" s="890"/>
      <c r="AP110" s="892">
        <v>16.2</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8007482</v>
      </c>
      <c r="BR110" s="842"/>
      <c r="BS110" s="842"/>
      <c r="BT110" s="842"/>
      <c r="BU110" s="842"/>
      <c r="BV110" s="842">
        <v>7773512</v>
      </c>
      <c r="BW110" s="842"/>
      <c r="BX110" s="842"/>
      <c r="BY110" s="842"/>
      <c r="BZ110" s="842"/>
      <c r="CA110" s="842">
        <v>7475261</v>
      </c>
      <c r="CB110" s="842"/>
      <c r="CC110" s="842"/>
      <c r="CD110" s="842"/>
      <c r="CE110" s="842"/>
      <c r="CF110" s="866">
        <v>169.8</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637252</v>
      </c>
      <c r="BR111" s="817"/>
      <c r="BS111" s="817"/>
      <c r="BT111" s="817"/>
      <c r="BU111" s="817"/>
      <c r="BV111" s="817">
        <v>590227</v>
      </c>
      <c r="BW111" s="817"/>
      <c r="BX111" s="817"/>
      <c r="BY111" s="817"/>
      <c r="BZ111" s="817"/>
      <c r="CA111" s="817">
        <v>543203</v>
      </c>
      <c r="CB111" s="817"/>
      <c r="CC111" s="817"/>
      <c r="CD111" s="817"/>
      <c r="CE111" s="817"/>
      <c r="CF111" s="875">
        <v>12.3</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3145318</v>
      </c>
      <c r="BR112" s="817"/>
      <c r="BS112" s="817"/>
      <c r="BT112" s="817"/>
      <c r="BU112" s="817"/>
      <c r="BV112" s="817">
        <v>2865329</v>
      </c>
      <c r="BW112" s="817"/>
      <c r="BX112" s="817"/>
      <c r="BY112" s="817"/>
      <c r="BZ112" s="817"/>
      <c r="CA112" s="817">
        <v>2488729</v>
      </c>
      <c r="CB112" s="817"/>
      <c r="CC112" s="817"/>
      <c r="CD112" s="817"/>
      <c r="CE112" s="817"/>
      <c r="CF112" s="875">
        <v>56.5</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637252</v>
      </c>
      <c r="DH112" s="817"/>
      <c r="DI112" s="817"/>
      <c r="DJ112" s="817"/>
      <c r="DK112" s="817"/>
      <c r="DL112" s="817">
        <v>590227</v>
      </c>
      <c r="DM112" s="817"/>
      <c r="DN112" s="817"/>
      <c r="DO112" s="817"/>
      <c r="DP112" s="817"/>
      <c r="DQ112" s="817">
        <v>543203</v>
      </c>
      <c r="DR112" s="817"/>
      <c r="DS112" s="817"/>
      <c r="DT112" s="817"/>
      <c r="DU112" s="817"/>
      <c r="DV112" s="794">
        <v>12.3</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338766</v>
      </c>
      <c r="AB113" s="919"/>
      <c r="AC113" s="919"/>
      <c r="AD113" s="919"/>
      <c r="AE113" s="920"/>
      <c r="AF113" s="921">
        <v>357493</v>
      </c>
      <c r="AG113" s="919"/>
      <c r="AH113" s="919"/>
      <c r="AI113" s="919"/>
      <c r="AJ113" s="920"/>
      <c r="AK113" s="921">
        <v>313248</v>
      </c>
      <c r="AL113" s="919"/>
      <c r="AM113" s="919"/>
      <c r="AN113" s="919"/>
      <c r="AO113" s="920"/>
      <c r="AP113" s="922">
        <v>7.1</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75528</v>
      </c>
      <c r="BR113" s="817"/>
      <c r="BS113" s="817"/>
      <c r="BT113" s="817"/>
      <c r="BU113" s="817"/>
      <c r="BV113" s="817">
        <v>65228</v>
      </c>
      <c r="BW113" s="817"/>
      <c r="BX113" s="817"/>
      <c r="BY113" s="817"/>
      <c r="BZ113" s="817"/>
      <c r="CA113" s="817">
        <v>61235</v>
      </c>
      <c r="CB113" s="817"/>
      <c r="CC113" s="817"/>
      <c r="CD113" s="817"/>
      <c r="CE113" s="817"/>
      <c r="CF113" s="875">
        <v>1.4</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14066</v>
      </c>
      <c r="AB114" s="780"/>
      <c r="AC114" s="780"/>
      <c r="AD114" s="780"/>
      <c r="AE114" s="781"/>
      <c r="AF114" s="782">
        <v>14605</v>
      </c>
      <c r="AG114" s="780"/>
      <c r="AH114" s="780"/>
      <c r="AI114" s="780"/>
      <c r="AJ114" s="781"/>
      <c r="AK114" s="782">
        <v>12808</v>
      </c>
      <c r="AL114" s="780"/>
      <c r="AM114" s="780"/>
      <c r="AN114" s="780"/>
      <c r="AO114" s="781"/>
      <c r="AP114" s="824">
        <v>0.3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750745</v>
      </c>
      <c r="BR114" s="817"/>
      <c r="BS114" s="817"/>
      <c r="BT114" s="817"/>
      <c r="BU114" s="817"/>
      <c r="BV114" s="817">
        <v>715850</v>
      </c>
      <c r="BW114" s="817"/>
      <c r="BX114" s="817"/>
      <c r="BY114" s="817"/>
      <c r="BZ114" s="817"/>
      <c r="CA114" s="817">
        <v>741725</v>
      </c>
      <c r="CB114" s="817"/>
      <c r="CC114" s="817"/>
      <c r="CD114" s="817"/>
      <c r="CE114" s="817"/>
      <c r="CF114" s="875">
        <v>16.8</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71146</v>
      </c>
      <c r="AB115" s="919"/>
      <c r="AC115" s="919"/>
      <c r="AD115" s="919"/>
      <c r="AE115" s="920"/>
      <c r="AF115" s="921">
        <v>82201</v>
      </c>
      <c r="AG115" s="919"/>
      <c r="AH115" s="919"/>
      <c r="AI115" s="919"/>
      <c r="AJ115" s="920"/>
      <c r="AK115" s="921">
        <v>83015</v>
      </c>
      <c r="AL115" s="919"/>
      <c r="AM115" s="919"/>
      <c r="AN115" s="919"/>
      <c r="AO115" s="920"/>
      <c r="AP115" s="922">
        <v>1.9</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32</v>
      </c>
      <c r="AB116" s="780"/>
      <c r="AC116" s="780"/>
      <c r="AD116" s="780"/>
      <c r="AE116" s="781"/>
      <c r="AF116" s="782">
        <v>46</v>
      </c>
      <c r="AG116" s="780"/>
      <c r="AH116" s="780"/>
      <c r="AI116" s="780"/>
      <c r="AJ116" s="781"/>
      <c r="AK116" s="782">
        <v>197</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1143920</v>
      </c>
      <c r="AB117" s="903"/>
      <c r="AC117" s="903"/>
      <c r="AD117" s="903"/>
      <c r="AE117" s="904"/>
      <c r="AF117" s="905">
        <v>1181250</v>
      </c>
      <c r="AG117" s="903"/>
      <c r="AH117" s="903"/>
      <c r="AI117" s="903"/>
      <c r="AJ117" s="904"/>
      <c r="AK117" s="905">
        <v>1122227</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12616325</v>
      </c>
      <c r="BR119" s="845"/>
      <c r="BS119" s="845"/>
      <c r="BT119" s="845"/>
      <c r="BU119" s="845"/>
      <c r="BV119" s="845">
        <v>12010146</v>
      </c>
      <c r="BW119" s="845"/>
      <c r="BX119" s="845"/>
      <c r="BY119" s="845"/>
      <c r="BZ119" s="845"/>
      <c r="CA119" s="845">
        <v>11310153</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2247716</v>
      </c>
      <c r="BR120" s="842"/>
      <c r="BS120" s="842"/>
      <c r="BT120" s="842"/>
      <c r="BU120" s="842"/>
      <c r="BV120" s="842">
        <v>2044804</v>
      </c>
      <c r="BW120" s="842"/>
      <c r="BX120" s="842"/>
      <c r="BY120" s="842"/>
      <c r="BZ120" s="842"/>
      <c r="CA120" s="842">
        <v>1603368</v>
      </c>
      <c r="CB120" s="842"/>
      <c r="CC120" s="842"/>
      <c r="CD120" s="842"/>
      <c r="CE120" s="842"/>
      <c r="CF120" s="866">
        <v>36.4</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v>2738933</v>
      </c>
      <c r="DM120" s="842"/>
      <c r="DN120" s="842"/>
      <c r="DO120" s="842"/>
      <c r="DP120" s="842"/>
      <c r="DQ120" s="842">
        <v>2427853</v>
      </c>
      <c r="DR120" s="842"/>
      <c r="DS120" s="842"/>
      <c r="DT120" s="842"/>
      <c r="DU120" s="842"/>
      <c r="DV120" s="843">
        <v>55.1</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71146</v>
      </c>
      <c r="AB121" s="780"/>
      <c r="AC121" s="780"/>
      <c r="AD121" s="780"/>
      <c r="AE121" s="781"/>
      <c r="AF121" s="782">
        <v>77649</v>
      </c>
      <c r="AG121" s="780"/>
      <c r="AH121" s="780"/>
      <c r="AI121" s="780"/>
      <c r="AJ121" s="781"/>
      <c r="AK121" s="782">
        <v>83015</v>
      </c>
      <c r="AL121" s="780"/>
      <c r="AM121" s="780"/>
      <c r="AN121" s="780"/>
      <c r="AO121" s="781"/>
      <c r="AP121" s="824">
        <v>1.9</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195246</v>
      </c>
      <c r="BR121" s="817"/>
      <c r="BS121" s="817"/>
      <c r="BT121" s="817"/>
      <c r="BU121" s="817"/>
      <c r="BV121" s="817">
        <v>171814</v>
      </c>
      <c r="BW121" s="817"/>
      <c r="BX121" s="817"/>
      <c r="BY121" s="817"/>
      <c r="BZ121" s="817"/>
      <c r="CA121" s="817">
        <v>175910</v>
      </c>
      <c r="CB121" s="817"/>
      <c r="CC121" s="817"/>
      <c r="CD121" s="817"/>
      <c r="CE121" s="817"/>
      <c r="CF121" s="875">
        <v>4</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95929</v>
      </c>
      <c r="DH121" s="817"/>
      <c r="DI121" s="817"/>
      <c r="DJ121" s="817"/>
      <c r="DK121" s="817"/>
      <c r="DL121" s="817">
        <v>126396</v>
      </c>
      <c r="DM121" s="817"/>
      <c r="DN121" s="817"/>
      <c r="DO121" s="817"/>
      <c r="DP121" s="817"/>
      <c r="DQ121" s="817">
        <v>60876</v>
      </c>
      <c r="DR121" s="817"/>
      <c r="DS121" s="817"/>
      <c r="DT121" s="817"/>
      <c r="DU121" s="817"/>
      <c r="DV121" s="794">
        <v>1.4</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6969797</v>
      </c>
      <c r="BR122" s="845"/>
      <c r="BS122" s="845"/>
      <c r="BT122" s="845"/>
      <c r="BU122" s="845"/>
      <c r="BV122" s="845">
        <v>6697250</v>
      </c>
      <c r="BW122" s="845"/>
      <c r="BX122" s="845"/>
      <c r="BY122" s="845"/>
      <c r="BZ122" s="845"/>
      <c r="CA122" s="845">
        <v>6332101</v>
      </c>
      <c r="CB122" s="845"/>
      <c r="CC122" s="845"/>
      <c r="CD122" s="845"/>
      <c r="CE122" s="845"/>
      <c r="CF122" s="846">
        <v>143.80000000000001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9412759</v>
      </c>
      <c r="BR123" s="833"/>
      <c r="BS123" s="833"/>
      <c r="BT123" s="833"/>
      <c r="BU123" s="833"/>
      <c r="BV123" s="833">
        <v>8913868</v>
      </c>
      <c r="BW123" s="833"/>
      <c r="BX123" s="833"/>
      <c r="BY123" s="833"/>
      <c r="BZ123" s="833"/>
      <c r="CA123" s="833">
        <v>8111379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73.099999999999994</v>
      </c>
      <c r="BR124" s="831"/>
      <c r="BS124" s="831"/>
      <c r="BT124" s="831"/>
      <c r="BU124" s="831"/>
      <c r="BV124" s="831">
        <v>72.3</v>
      </c>
      <c r="BW124" s="831"/>
      <c r="BX124" s="831"/>
      <c r="BY124" s="831"/>
      <c r="BZ124" s="831"/>
      <c r="CA124" s="831">
        <v>72.599999999999994</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3049389</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v>4552</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21821</v>
      </c>
      <c r="AB128" s="801"/>
      <c r="AC128" s="801"/>
      <c r="AD128" s="801"/>
      <c r="AE128" s="802"/>
      <c r="AF128" s="803">
        <v>22596</v>
      </c>
      <c r="AG128" s="801"/>
      <c r="AH128" s="801"/>
      <c r="AI128" s="801"/>
      <c r="AJ128" s="802"/>
      <c r="AK128" s="803">
        <v>22737</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14.97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5024416</v>
      </c>
      <c r="AB129" s="780"/>
      <c r="AC129" s="780"/>
      <c r="AD129" s="780"/>
      <c r="AE129" s="781"/>
      <c r="AF129" s="782">
        <v>4901749</v>
      </c>
      <c r="AG129" s="780"/>
      <c r="AH129" s="780"/>
      <c r="AI129" s="780"/>
      <c r="AJ129" s="781"/>
      <c r="AK129" s="782">
        <v>5047471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19.97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645440</v>
      </c>
      <c r="AB130" s="780"/>
      <c r="AC130" s="780"/>
      <c r="AD130" s="780"/>
      <c r="AE130" s="781"/>
      <c r="AF130" s="782">
        <v>624321</v>
      </c>
      <c r="AG130" s="780"/>
      <c r="AH130" s="780"/>
      <c r="AI130" s="780"/>
      <c r="AJ130" s="781"/>
      <c r="AK130" s="782">
        <v>644817</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4378976</v>
      </c>
      <c r="AB131" s="764"/>
      <c r="AC131" s="764"/>
      <c r="AD131" s="764"/>
      <c r="AE131" s="765"/>
      <c r="AF131" s="766">
        <v>4277428</v>
      </c>
      <c r="AG131" s="764"/>
      <c r="AH131" s="764"/>
      <c r="AI131" s="764"/>
      <c r="AJ131" s="765"/>
      <c r="AK131" s="766">
        <v>4402654</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72.599999999999994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10.885170410000001</v>
      </c>
      <c r="AB132" s="745"/>
      <c r="AC132" s="745"/>
      <c r="AD132" s="745"/>
      <c r="AE132" s="746"/>
      <c r="AF132" s="747">
        <v>12.49192272</v>
      </c>
      <c r="AG132" s="745"/>
      <c r="AH132" s="745"/>
      <c r="AI132" s="745"/>
      <c r="AJ132" s="746"/>
      <c r="AK132" s="747">
        <v>10.327248060000001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11.2</v>
      </c>
      <c r="AB133" s="724"/>
      <c r="AC133" s="724"/>
      <c r="AD133" s="724"/>
      <c r="AE133" s="725"/>
      <c r="AF133" s="723">
        <v>11.5</v>
      </c>
      <c r="AG133" s="724"/>
      <c r="AH133" s="724"/>
      <c r="AI133" s="724"/>
      <c r="AJ133" s="725"/>
      <c r="AK133" s="723">
        <v>11.2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OSH9vqef8VlXGwnDOvtIp42gXx6laS8b89n0vF+5KpH1ko6kjd5ZijFlzsh9/ieTlGgdHfehx4lLjWvofxnvQ==" saltValue="eNJngrK7E6BS7U8eP3p09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20" zoomScale="70" zoomScaleNormal="85" zoomScaleSheetLayoutView="70" workbookViewId="0">
      <selection activeCell="G61" sqref="G6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XruR/26N5EFS2f9xUqjfCDveKpby3t8BsGnjNkwfY2YxmRdSIL1BUYLPIMDGSb+ESGNNicOX0VCfZFcVMk8nw==" saltValue="fIsySG17C8SiSzM/WN2G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58" zoomScale="85" zoomScaleNormal="85" zoomScaleSheetLayoutView="55" workbookViewId="0">
      <selection activeCell="G61" sqref="G6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d7hJEpOnsFDLOaxxe8XRRujjxIKH9dxDzlEO3huD16FgQq99eez1nAZWttBIAGeGKFSA0PI2/FTcVbCtrhqfA==" saltValue="DQtXx/eklHaSmn91Yt/6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C55" workbookViewId="0">
      <selection activeCell="G61" sqref="G6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485</v>
      </c>
      <c r="AL9" s="1130"/>
      <c r="AM9" s="1130"/>
      <c r="AN9" s="1131"/>
      <c r="AO9" s="281">
        <v>1361556</v>
      </c>
      <c r="AP9" s="281">
        <v>80356</v>
      </c>
      <c r="AQ9" s="282">
        <v>102178</v>
      </c>
      <c r="AR9" s="283">
        <v>-21.4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486</v>
      </c>
      <c r="AL10" s="1130"/>
      <c r="AM10" s="1130"/>
      <c r="AN10" s="1131"/>
      <c r="AO10" s="284">
        <v>202108</v>
      </c>
      <c r="AP10" s="284">
        <v>11928</v>
      </c>
      <c r="AQ10" s="285">
        <v>12375</v>
      </c>
      <c r="AR10" s="286">
        <v>-3.6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487</v>
      </c>
      <c r="AL11" s="1130"/>
      <c r="AM11" s="1130"/>
      <c r="AN11" s="1131"/>
      <c r="AO11" s="284" t="s">
        <v>488</v>
      </c>
      <c r="AP11" s="284" t="s">
        <v>488</v>
      </c>
      <c r="AQ11" s="285">
        <v>998</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489</v>
      </c>
      <c r="AL12" s="1130"/>
      <c r="AM12" s="1130"/>
      <c r="AN12" s="1131"/>
      <c r="AO12" s="284" t="s">
        <v>488</v>
      </c>
      <c r="AP12" s="284" t="s">
        <v>488</v>
      </c>
      <c r="AQ12" s="285">
        <v>0</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490</v>
      </c>
      <c r="AL13" s="1130"/>
      <c r="AM13" s="1130"/>
      <c r="AN13" s="1131"/>
      <c r="AO13" s="284">
        <v>52622</v>
      </c>
      <c r="AP13" s="284">
        <v>3106</v>
      </c>
      <c r="AQ13" s="285">
        <v>3569</v>
      </c>
      <c r="AR13" s="286">
        <v>-13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491</v>
      </c>
      <c r="AL14" s="1130"/>
      <c r="AM14" s="1130"/>
      <c r="AN14" s="1131"/>
      <c r="AO14" s="284">
        <v>79624</v>
      </c>
      <c r="AP14" s="284">
        <v>4699</v>
      </c>
      <c r="AQ14" s="285">
        <v>2201</v>
      </c>
      <c r="AR14" s="286">
        <v>113.5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492</v>
      </c>
      <c r="AL15" s="1133"/>
      <c r="AM15" s="1133"/>
      <c r="AN15" s="1134"/>
      <c r="AO15" s="284">
        <v>-78331</v>
      </c>
      <c r="AP15" s="284">
        <v>-4623</v>
      </c>
      <c r="AQ15" s="285">
        <v>-6242</v>
      </c>
      <c r="AR15" s="286">
        <v>-25.9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178</v>
      </c>
      <c r="AL16" s="1133"/>
      <c r="AM16" s="1133"/>
      <c r="AN16" s="1134"/>
      <c r="AO16" s="284">
        <v>1617579</v>
      </c>
      <c r="AP16" s="284">
        <v>95466</v>
      </c>
      <c r="AQ16" s="285">
        <v>115079</v>
      </c>
      <c r="AR16" s="286">
        <v>-17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497</v>
      </c>
      <c r="AL21" s="1136"/>
      <c r="AM21" s="1136"/>
      <c r="AN21" s="1137"/>
      <c r="AO21" s="297">
        <v>7.97</v>
      </c>
      <c r="AP21" s="298">
        <v>9.93</v>
      </c>
      <c r="AQ21" s="299">
        <v>-1.96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498</v>
      </c>
      <c r="AL22" s="1136"/>
      <c r="AM22" s="1136"/>
      <c r="AN22" s="1137"/>
      <c r="AO22" s="302">
        <v>98.2</v>
      </c>
      <c r="AP22" s="303">
        <v>96.1</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499</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502</v>
      </c>
      <c r="AL32" s="1120"/>
      <c r="AM32" s="1120"/>
      <c r="AN32" s="1121"/>
      <c r="AO32" s="312">
        <v>712959</v>
      </c>
      <c r="AP32" s="312">
        <v>42077</v>
      </c>
      <c r="AQ32" s="313">
        <v>55825</v>
      </c>
      <c r="AR32" s="314">
        <v>-24.6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503</v>
      </c>
      <c r="AL33" s="1120"/>
      <c r="AM33" s="1120"/>
      <c r="AN33" s="1121"/>
      <c r="AO33" s="312" t="s">
        <v>488</v>
      </c>
      <c r="AP33" s="312" t="s">
        <v>488</v>
      </c>
      <c r="AQ33" s="313">
        <v>10</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504</v>
      </c>
      <c r="AL34" s="1120"/>
      <c r="AM34" s="1120"/>
      <c r="AN34" s="1121"/>
      <c r="AO34" s="312" t="s">
        <v>488</v>
      </c>
      <c r="AP34" s="312" t="s">
        <v>488</v>
      </c>
      <c r="AQ34" s="313">
        <v>2</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505</v>
      </c>
      <c r="AL35" s="1120"/>
      <c r="AM35" s="1120"/>
      <c r="AN35" s="1121"/>
      <c r="AO35" s="312">
        <v>313248</v>
      </c>
      <c r="AP35" s="312">
        <v>18487</v>
      </c>
      <c r="AQ35" s="313">
        <v>20336</v>
      </c>
      <c r="AR35" s="314">
        <v>-9.1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506</v>
      </c>
      <c r="AL36" s="1120"/>
      <c r="AM36" s="1120"/>
      <c r="AN36" s="1121"/>
      <c r="AO36" s="312">
        <v>12808</v>
      </c>
      <c r="AP36" s="312">
        <v>756</v>
      </c>
      <c r="AQ36" s="313">
        <v>2951</v>
      </c>
      <c r="AR36" s="314">
        <v>-74.400000000000006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507</v>
      </c>
      <c r="AL37" s="1120"/>
      <c r="AM37" s="1120"/>
      <c r="AN37" s="1121"/>
      <c r="AO37" s="312">
        <v>83015</v>
      </c>
      <c r="AP37" s="312">
        <v>4899</v>
      </c>
      <c r="AQ37" s="313">
        <v>682</v>
      </c>
      <c r="AR37" s="314">
        <v>618.29999999999995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508</v>
      </c>
      <c r="AL38" s="1123"/>
      <c r="AM38" s="1123"/>
      <c r="AN38" s="1124"/>
      <c r="AO38" s="315">
        <v>197</v>
      </c>
      <c r="AP38" s="315">
        <v>12</v>
      </c>
      <c r="AQ38" s="316">
        <v>2</v>
      </c>
      <c r="AR38" s="304">
        <v>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509</v>
      </c>
      <c r="AL39" s="1123"/>
      <c r="AM39" s="1123"/>
      <c r="AN39" s="1124"/>
      <c r="AO39" s="312">
        <v>-22737</v>
      </c>
      <c r="AP39" s="312">
        <v>-1342</v>
      </c>
      <c r="AQ39" s="313">
        <v>-2058</v>
      </c>
      <c r="AR39" s="314">
        <v>-34.799999999999997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510</v>
      </c>
      <c r="AL40" s="1120"/>
      <c r="AM40" s="1120"/>
      <c r="AN40" s="1121"/>
      <c r="AO40" s="312">
        <v>-644817</v>
      </c>
      <c r="AP40" s="312">
        <v>-38056</v>
      </c>
      <c r="AQ40" s="313">
        <v>-53145</v>
      </c>
      <c r="AR40" s="314">
        <v>-28.4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288</v>
      </c>
      <c r="AL41" s="1126"/>
      <c r="AM41" s="1126"/>
      <c r="AN41" s="1127"/>
      <c r="AO41" s="312">
        <v>454673</v>
      </c>
      <c r="AP41" s="312">
        <v>26834</v>
      </c>
      <c r="AQ41" s="313">
        <v>24606</v>
      </c>
      <c r="AR41" s="314">
        <v>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480</v>
      </c>
      <c r="AN49" s="1114" t="s">
        <v>513</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789237</v>
      </c>
      <c r="AN51" s="334">
        <v>45450</v>
      </c>
      <c r="AO51" s="335">
        <v>-44.8</v>
      </c>
      <c r="AP51" s="336">
        <v>83103</v>
      </c>
      <c r="AQ51" s="337">
        <v>-13.8</v>
      </c>
      <c r="AR51" s="338">
        <v>-31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272486</v>
      </c>
      <c r="AN52" s="342">
        <v>15692</v>
      </c>
      <c r="AO52" s="343">
        <v>16.600000000000001</v>
      </c>
      <c r="AP52" s="344">
        <v>41378</v>
      </c>
      <c r="AQ52" s="345">
        <v>3.7</v>
      </c>
      <c r="AR52" s="346">
        <v>12.9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1915288</v>
      </c>
      <c r="AN53" s="334">
        <v>111218</v>
      </c>
      <c r="AO53" s="335">
        <v>144.69999999999999</v>
      </c>
      <c r="AP53" s="336">
        <v>84459</v>
      </c>
      <c r="AQ53" s="337">
        <v>1.6</v>
      </c>
      <c r="AR53" s="338">
        <v>143.1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526481</v>
      </c>
      <c r="AN54" s="342">
        <v>30572</v>
      </c>
      <c r="AO54" s="343">
        <v>94.8</v>
      </c>
      <c r="AP54" s="344">
        <v>47314</v>
      </c>
      <c r="AQ54" s="345">
        <v>14.3</v>
      </c>
      <c r="AR54" s="346">
        <v>80.5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794494</v>
      </c>
      <c r="AN55" s="334">
        <v>46483</v>
      </c>
      <c r="AO55" s="335">
        <v>-58.2</v>
      </c>
      <c r="AP55" s="336">
        <v>74568</v>
      </c>
      <c r="AQ55" s="337">
        <v>-11.7</v>
      </c>
      <c r="AR55" s="338">
        <v>-46.5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240783</v>
      </c>
      <c r="AN56" s="342">
        <v>14087</v>
      </c>
      <c r="AO56" s="343">
        <v>-53.9</v>
      </c>
      <c r="AP56" s="344">
        <v>42558</v>
      </c>
      <c r="AQ56" s="345">
        <v>-10.1</v>
      </c>
      <c r="AR56" s="346">
        <v>-43.8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992207</v>
      </c>
      <c r="AN57" s="334">
        <v>58503</v>
      </c>
      <c r="AO57" s="335">
        <v>25.9</v>
      </c>
      <c r="AP57" s="336">
        <v>73693</v>
      </c>
      <c r="AQ57" s="337">
        <v>-1.2</v>
      </c>
      <c r="AR57" s="338">
        <v>27.1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497213</v>
      </c>
      <c r="AN58" s="342">
        <v>29317</v>
      </c>
      <c r="AO58" s="343">
        <v>108.1</v>
      </c>
      <c r="AP58" s="344">
        <v>44203</v>
      </c>
      <c r="AQ58" s="345">
        <v>3.9</v>
      </c>
      <c r="AR58" s="346">
        <v>104.2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823395</v>
      </c>
      <c r="AN59" s="334">
        <v>48595</v>
      </c>
      <c r="AO59" s="335">
        <v>-16.899999999999999</v>
      </c>
      <c r="AP59" s="336">
        <v>79401</v>
      </c>
      <c r="AQ59" s="337">
        <v>7.7</v>
      </c>
      <c r="AR59" s="338">
        <v>-24.6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453948</v>
      </c>
      <c r="AN60" s="342">
        <v>26791</v>
      </c>
      <c r="AO60" s="343">
        <v>-8.6</v>
      </c>
      <c r="AP60" s="344">
        <v>49347</v>
      </c>
      <c r="AQ60" s="345">
        <v>11.6</v>
      </c>
      <c r="AR60" s="346">
        <v>-20.2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1062924</v>
      </c>
      <c r="AN61" s="349">
        <v>62050</v>
      </c>
      <c r="AO61" s="350">
        <v>10.1</v>
      </c>
      <c r="AP61" s="351">
        <v>79045</v>
      </c>
      <c r="AQ61" s="352">
        <v>-3.5</v>
      </c>
      <c r="AR61" s="338">
        <v>13.6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398182</v>
      </c>
      <c r="AN62" s="342">
        <v>23292</v>
      </c>
      <c r="AO62" s="343">
        <v>31.4</v>
      </c>
      <c r="AP62" s="344">
        <v>44960</v>
      </c>
      <c r="AQ62" s="345">
        <v>4.7</v>
      </c>
      <c r="AR62" s="346">
        <v>26.7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lVLt4zrQOm02H0L3BoShKvd4DLzlRRGBAOectg4zE6hAdWfMJwT56PCoH75KSoVp5KSTJAj/2F+D5yQibc4Kg==" saltValue="zt5kf0Ro758geE6unSiu1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J81" zoomScale="80" zoomScaleNormal="80" zoomScaleSheetLayoutView="55" workbookViewId="0">
      <selection activeCell="G61" sqref="G6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l5OIaE23KtJjKIWh6vhCdhHS5wAZY1IlDx8N2YiakCJMV4c+y7Q3yeGIcBYv9cVhNiNx8FAAZJhec6ggWi6SWw==" saltValue="5ybBBSXE0ixPfaYGI0AjhQ==" spinCount="100000"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2" zoomScaleNormal="100" zoomScaleSheetLayoutView="55" workbookViewId="0">
      <selection activeCell="G61" sqref="G6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DjP2cYWdV5gSDc3IalXpGclDhMSs3OpeHw9mCj/rhZGUKYuf+JC11J1Y1RxTbhvZ0wJg0n1hmjupppMaEwNI4w==" saltValue="Nf32Y/8v29+uVaHkJl6DIA==" spinCount="100000"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70" zoomScaleNormal="70" zoomScaleSheetLayoutView="100" workbookViewId="0">
      <selection activeCell="G61" sqref="G6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8" t="s">
        <v>3</v>
      </c>
      <c r="D47" s="1138"/>
      <c r="E47" s="1139"/>
      <c r="F47" s="11">
        <v>17.84</v>
      </c>
      <c r="G47" s="12">
        <v>21.85</v>
      </c>
      <c r="H47" s="12">
        <v>23.34</v>
      </c>
      <c r="I47" s="12">
        <v>21.51</v>
      </c>
      <c r="J47" s="13">
        <v>16.600000000000001</v>
      </c>
    </row>
    <row r="48" spans="2:10" ht="57.75" customHeight="1" x14ac:dyDescent="0.15">
      <c r="B48" s="14"/>
      <c r="C48" s="1140" t="s">
        <v>4</v>
      </c>
      <c r="D48" s="1140"/>
      <c r="E48" s="1141"/>
      <c r="F48" s="15">
        <v>12.06</v>
      </c>
      <c r="G48" s="16">
        <v>6.11</v>
      </c>
      <c r="H48" s="16">
        <v>8.34</v>
      </c>
      <c r="I48" s="16">
        <v>4.46</v>
      </c>
      <c r="J48" s="17">
        <v>3.47</v>
      </c>
    </row>
    <row r="49" spans="2:10" ht="57.75" customHeight="1" thickBot="1" x14ac:dyDescent="0.2">
      <c r="B49" s="18"/>
      <c r="C49" s="1142" t="s">
        <v>5</v>
      </c>
      <c r="D49" s="1142"/>
      <c r="E49" s="1143"/>
      <c r="F49" s="19">
        <v>10.039999999999999</v>
      </c>
      <c r="G49" s="20" t="s">
        <v>532</v>
      </c>
      <c r="H49" s="20">
        <v>3.88</v>
      </c>
      <c r="I49" s="20" t="s">
        <v>533</v>
      </c>
      <c r="J49" s="21" t="s">
        <v>534</v>
      </c>
    </row>
    <row r="50" spans="2:10" x14ac:dyDescent="0.15"/>
  </sheetData>
  <sheetProtection algorithmName="SHA-512" hashValue="DbmAz3/hGY2shKlR+Ivzv477rjtTgdVwwcstVaCIE6jgmIHRnj2NphrlKs1TRRJt6DttQ0xOK19YTDaAMwvRXw==" saltValue="4+rTR2DehtEiiV/6WrW3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0" zoomScaleNormal="70" zoomScaleSheetLayoutView="100" workbookViewId="0">
      <selection activeCell="G61" sqref="G6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0" t="s">
        <v>535</v>
      </c>
      <c r="D34" s="1150"/>
      <c r="E34" s="1151"/>
      <c r="F34" s="32">
        <v>0</v>
      </c>
      <c r="G34" s="33">
        <v>0</v>
      </c>
      <c r="H34" s="33">
        <v>0.01</v>
      </c>
      <c r="I34" s="33">
        <v>0.01</v>
      </c>
      <c r="J34" s="34" t="s">
        <v>536</v>
      </c>
      <c r="K34" s="22"/>
      <c r="L34" s="22"/>
      <c r="M34" s="22"/>
      <c r="N34" s="22"/>
      <c r="O34" s="22"/>
      <c r="P34" s="22"/>
    </row>
    <row r="35" spans="1:16" ht="39" customHeight="1" x14ac:dyDescent="0.15">
      <c r="A35" s="22"/>
      <c r="B35" s="35"/>
      <c r="C35" s="1144" t="s">
        <v>537</v>
      </c>
      <c r="D35" s="1145"/>
      <c r="E35" s="1146"/>
      <c r="F35" s="36">
        <v>7.95</v>
      </c>
      <c r="G35" s="37">
        <v>9.01</v>
      </c>
      <c r="H35" s="37">
        <v>9.48</v>
      </c>
      <c r="I35" s="37">
        <v>10.26</v>
      </c>
      <c r="J35" s="38">
        <v>11.18</v>
      </c>
      <c r="K35" s="22"/>
      <c r="L35" s="22"/>
      <c r="M35" s="22"/>
      <c r="N35" s="22"/>
      <c r="O35" s="22"/>
      <c r="P35" s="22"/>
    </row>
    <row r="36" spans="1:16" ht="39" customHeight="1" x14ac:dyDescent="0.15">
      <c r="A36" s="22"/>
      <c r="B36" s="35"/>
      <c r="C36" s="1144" t="s">
        <v>538</v>
      </c>
      <c r="D36" s="1145"/>
      <c r="E36" s="1146"/>
      <c r="F36" s="36">
        <v>12.06</v>
      </c>
      <c r="G36" s="37">
        <v>6.11</v>
      </c>
      <c r="H36" s="37">
        <v>8.34</v>
      </c>
      <c r="I36" s="37">
        <v>4.45</v>
      </c>
      <c r="J36" s="38">
        <v>3.47</v>
      </c>
      <c r="K36" s="22"/>
      <c r="L36" s="22"/>
      <c r="M36" s="22"/>
      <c r="N36" s="22"/>
      <c r="O36" s="22"/>
      <c r="P36" s="22"/>
    </row>
    <row r="37" spans="1:16" ht="39" customHeight="1" x14ac:dyDescent="0.15">
      <c r="A37" s="22"/>
      <c r="B37" s="35"/>
      <c r="C37" s="1144" t="s">
        <v>539</v>
      </c>
      <c r="D37" s="1145"/>
      <c r="E37" s="1146"/>
      <c r="F37" s="36" t="s">
        <v>488</v>
      </c>
      <c r="G37" s="37" t="s">
        <v>488</v>
      </c>
      <c r="H37" s="37" t="s">
        <v>488</v>
      </c>
      <c r="I37" s="37">
        <v>1.1599999999999999</v>
      </c>
      <c r="J37" s="38">
        <v>1.58</v>
      </c>
      <c r="K37" s="22"/>
      <c r="L37" s="22"/>
      <c r="M37" s="22"/>
      <c r="N37" s="22"/>
      <c r="O37" s="22"/>
      <c r="P37" s="22"/>
    </row>
    <row r="38" spans="1:16" ht="39" customHeight="1" x14ac:dyDescent="0.15">
      <c r="A38" s="22"/>
      <c r="B38" s="35"/>
      <c r="C38" s="1144" t="s">
        <v>540</v>
      </c>
      <c r="D38" s="1145"/>
      <c r="E38" s="1146"/>
      <c r="F38" s="36">
        <v>0.77</v>
      </c>
      <c r="G38" s="37">
        <v>1.1299999999999999</v>
      </c>
      <c r="H38" s="37">
        <v>1.37</v>
      </c>
      <c r="I38" s="37">
        <v>0.88</v>
      </c>
      <c r="J38" s="38">
        <v>0.26</v>
      </c>
      <c r="K38" s="22"/>
      <c r="L38" s="22"/>
      <c r="M38" s="22"/>
      <c r="N38" s="22"/>
      <c r="O38" s="22"/>
      <c r="P38" s="22"/>
    </row>
    <row r="39" spans="1:16" ht="39" customHeight="1" x14ac:dyDescent="0.15">
      <c r="A39" s="22"/>
      <c r="B39" s="35"/>
      <c r="C39" s="1144" t="s">
        <v>541</v>
      </c>
      <c r="D39" s="1145"/>
      <c r="E39" s="1146"/>
      <c r="F39" s="36">
        <v>1.44</v>
      </c>
      <c r="G39" s="37">
        <v>0.73</v>
      </c>
      <c r="H39" s="37">
        <v>0.28000000000000003</v>
      </c>
      <c r="I39" s="37">
        <v>0.3</v>
      </c>
      <c r="J39" s="38">
        <v>0.14000000000000001</v>
      </c>
      <c r="K39" s="22"/>
      <c r="L39" s="22"/>
      <c r="M39" s="22"/>
      <c r="N39" s="22"/>
      <c r="O39" s="22"/>
      <c r="P39" s="22"/>
    </row>
    <row r="40" spans="1:16" ht="39" customHeight="1" x14ac:dyDescent="0.15">
      <c r="A40" s="22"/>
      <c r="B40" s="35"/>
      <c r="C40" s="1144" t="s">
        <v>542</v>
      </c>
      <c r="D40" s="1145"/>
      <c r="E40" s="1146"/>
      <c r="F40" s="36">
        <v>0</v>
      </c>
      <c r="G40" s="37">
        <v>0</v>
      </c>
      <c r="H40" s="37">
        <v>0</v>
      </c>
      <c r="I40" s="37">
        <v>0</v>
      </c>
      <c r="J40" s="38">
        <v>0</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543</v>
      </c>
      <c r="D42" s="1145"/>
      <c r="E42" s="1146"/>
      <c r="F42" s="36" t="s">
        <v>488</v>
      </c>
      <c r="G42" s="37" t="s">
        <v>488</v>
      </c>
      <c r="H42" s="37" t="s">
        <v>488</v>
      </c>
      <c r="I42" s="37" t="s">
        <v>488</v>
      </c>
      <c r="J42" s="38" t="s">
        <v>488</v>
      </c>
      <c r="K42" s="22"/>
      <c r="L42" s="22"/>
      <c r="M42" s="22"/>
      <c r="N42" s="22"/>
      <c r="O42" s="22"/>
      <c r="P42" s="22"/>
    </row>
    <row r="43" spans="1:16" ht="39" customHeight="1" thickBot="1" x14ac:dyDescent="0.2">
      <c r="A43" s="22"/>
      <c r="B43" s="40"/>
      <c r="C43" s="1147" t="s">
        <v>544</v>
      </c>
      <c r="D43" s="1148"/>
      <c r="E43" s="1149"/>
      <c r="F43" s="41">
        <v>0.01</v>
      </c>
      <c r="G43" s="42">
        <v>0.36</v>
      </c>
      <c r="H43" s="42">
        <v>0.41</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qvgzA5uRRt1qHbltxBZS80NlRDb3ADO0jU1XMKOj1mppAsWu1oJJkWMFhBNv1K07v7Xv6rmFkSzi6JRZak6VQ==" saltValue="ghX6tXxRhLWNFbOdxMj5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70" zoomScaleNormal="70" zoomScaleSheetLayoutView="55" workbookViewId="0">
      <selection activeCell="G61" sqref="G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725</v>
      </c>
      <c r="L45" s="60">
        <v>728</v>
      </c>
      <c r="M45" s="60">
        <v>720</v>
      </c>
      <c r="N45" s="60">
        <v>727</v>
      </c>
      <c r="O45" s="61">
        <v>713</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488</v>
      </c>
      <c r="L46" s="64" t="s">
        <v>488</v>
      </c>
      <c r="M46" s="64" t="s">
        <v>488</v>
      </c>
      <c r="N46" s="64" t="s">
        <v>488</v>
      </c>
      <c r="O46" s="65" t="s">
        <v>488</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488</v>
      </c>
      <c r="L47" s="64" t="s">
        <v>488</v>
      </c>
      <c r="M47" s="64" t="s">
        <v>488</v>
      </c>
      <c r="N47" s="64" t="s">
        <v>488</v>
      </c>
      <c r="O47" s="65" t="s">
        <v>488</v>
      </c>
      <c r="P47" s="48"/>
      <c r="Q47" s="48"/>
      <c r="R47" s="48"/>
      <c r="S47" s="48"/>
      <c r="T47" s="48"/>
      <c r="U47" s="48"/>
    </row>
    <row r="48" spans="1:21" ht="30.75" customHeight="1" x14ac:dyDescent="0.15">
      <c r="A48" s="48"/>
      <c r="B48" s="1177"/>
      <c r="C48" s="1178"/>
      <c r="D48" s="62"/>
      <c r="E48" s="1154" t="s">
        <v>13</v>
      </c>
      <c r="F48" s="1154"/>
      <c r="G48" s="1154"/>
      <c r="H48" s="1154"/>
      <c r="I48" s="1154"/>
      <c r="J48" s="1155"/>
      <c r="K48" s="63">
        <v>313</v>
      </c>
      <c r="L48" s="64">
        <v>315</v>
      </c>
      <c r="M48" s="64">
        <v>339</v>
      </c>
      <c r="N48" s="64">
        <v>357</v>
      </c>
      <c r="O48" s="65">
        <v>313</v>
      </c>
      <c r="P48" s="48"/>
      <c r="Q48" s="48"/>
      <c r="R48" s="48"/>
      <c r="S48" s="48"/>
      <c r="T48" s="48"/>
      <c r="U48" s="48"/>
    </row>
    <row r="49" spans="1:21" ht="30.75" customHeight="1" x14ac:dyDescent="0.15">
      <c r="A49" s="48"/>
      <c r="B49" s="1177"/>
      <c r="C49" s="1178"/>
      <c r="D49" s="62"/>
      <c r="E49" s="1154" t="s">
        <v>14</v>
      </c>
      <c r="F49" s="1154"/>
      <c r="G49" s="1154"/>
      <c r="H49" s="1154"/>
      <c r="I49" s="1154"/>
      <c r="J49" s="1155"/>
      <c r="K49" s="63">
        <v>11</v>
      </c>
      <c r="L49" s="64">
        <v>10</v>
      </c>
      <c r="M49" s="64">
        <v>14</v>
      </c>
      <c r="N49" s="64">
        <v>15</v>
      </c>
      <c r="O49" s="65">
        <v>13</v>
      </c>
      <c r="P49" s="48"/>
      <c r="Q49" s="48"/>
      <c r="R49" s="48"/>
      <c r="S49" s="48"/>
      <c r="T49" s="48"/>
      <c r="U49" s="48"/>
    </row>
    <row r="50" spans="1:21" ht="30.75" customHeight="1" x14ac:dyDescent="0.15">
      <c r="A50" s="48"/>
      <c r="B50" s="1177"/>
      <c r="C50" s="1178"/>
      <c r="D50" s="62"/>
      <c r="E50" s="1154" t="s">
        <v>15</v>
      </c>
      <c r="F50" s="1154"/>
      <c r="G50" s="1154"/>
      <c r="H50" s="1154"/>
      <c r="I50" s="1154"/>
      <c r="J50" s="1155"/>
      <c r="K50" s="63">
        <v>75</v>
      </c>
      <c r="L50" s="64">
        <v>78</v>
      </c>
      <c r="M50" s="64">
        <v>71</v>
      </c>
      <c r="N50" s="64">
        <v>82</v>
      </c>
      <c r="O50" s="65">
        <v>83</v>
      </c>
      <c r="P50" s="48"/>
      <c r="Q50" s="48"/>
      <c r="R50" s="48"/>
      <c r="S50" s="48"/>
      <c r="T50" s="48"/>
      <c r="U50" s="48"/>
    </row>
    <row r="51" spans="1:21" ht="30.75" customHeight="1" x14ac:dyDescent="0.15">
      <c r="A51" s="48"/>
      <c r="B51" s="1179"/>
      <c r="C51" s="1180"/>
      <c r="D51" s="66"/>
      <c r="E51" s="1154" t="s">
        <v>16</v>
      </c>
      <c r="F51" s="1154"/>
      <c r="G51" s="1154"/>
      <c r="H51" s="1154"/>
      <c r="I51" s="1154"/>
      <c r="J51" s="1155"/>
      <c r="K51" s="63">
        <v>0</v>
      </c>
      <c r="L51" s="64">
        <v>0</v>
      </c>
      <c r="M51" s="64">
        <v>0</v>
      </c>
      <c r="N51" s="64">
        <v>0</v>
      </c>
      <c r="O51" s="65">
        <v>0</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680</v>
      </c>
      <c r="L52" s="64">
        <v>673</v>
      </c>
      <c r="M52" s="64">
        <v>668</v>
      </c>
      <c r="N52" s="64">
        <v>648</v>
      </c>
      <c r="O52" s="65">
        <v>668</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444</v>
      </c>
      <c r="L53" s="69">
        <v>458</v>
      </c>
      <c r="M53" s="69">
        <v>476</v>
      </c>
      <c r="N53" s="69">
        <v>533</v>
      </c>
      <c r="O53" s="70">
        <v>454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y9mrByeiZB+rz+uIX+mk2JsAf/2Lg9UKGboGmCK9WbeBjUrQDlxmy1C6ynCV18KO1Lq4XL2wmNV9YPMfqcEQg==" saltValue="91gHVlWbU695P3v0SU42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70" zoomScaleNormal="70" zoomScaleSheetLayoutView="100" workbookViewId="0">
      <selection activeCell="G61" sqref="G6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5" t="s">
        <v>30</v>
      </c>
      <c r="C41" s="1196"/>
      <c r="D41" s="105"/>
      <c r="E41" s="1197" t="s">
        <v>31</v>
      </c>
      <c r="F41" s="1197"/>
      <c r="G41" s="1197"/>
      <c r="H41" s="1198"/>
      <c r="I41" s="355">
        <v>7870</v>
      </c>
      <c r="J41" s="356">
        <v>8078</v>
      </c>
      <c r="K41" s="356">
        <v>8007</v>
      </c>
      <c r="L41" s="356">
        <v>7774</v>
      </c>
      <c r="M41" s="357">
        <v>7475</v>
      </c>
    </row>
    <row r="42" spans="2:13" ht="27.75" customHeight="1" x14ac:dyDescent="0.15">
      <c r="B42" s="1185"/>
      <c r="C42" s="1186"/>
      <c r="D42" s="106"/>
      <c r="E42" s="1189" t="s">
        <v>32</v>
      </c>
      <c r="F42" s="1189"/>
      <c r="G42" s="1189"/>
      <c r="H42" s="1190"/>
      <c r="I42" s="358">
        <v>985</v>
      </c>
      <c r="J42" s="359">
        <v>684</v>
      </c>
      <c r="K42" s="359">
        <v>637</v>
      </c>
      <c r="L42" s="359">
        <v>590</v>
      </c>
      <c r="M42" s="360">
        <v>543</v>
      </c>
    </row>
    <row r="43" spans="2:13" ht="27.75" customHeight="1" x14ac:dyDescent="0.15">
      <c r="B43" s="1185"/>
      <c r="C43" s="1186"/>
      <c r="D43" s="106"/>
      <c r="E43" s="1189" t="s">
        <v>33</v>
      </c>
      <c r="F43" s="1189"/>
      <c r="G43" s="1189"/>
      <c r="H43" s="1190"/>
      <c r="I43" s="358">
        <v>3709</v>
      </c>
      <c r="J43" s="359">
        <v>3612</v>
      </c>
      <c r="K43" s="359">
        <v>3145</v>
      </c>
      <c r="L43" s="359">
        <v>2865</v>
      </c>
      <c r="M43" s="360">
        <v>2489</v>
      </c>
    </row>
    <row r="44" spans="2:13" ht="27.75" customHeight="1" x14ac:dyDescent="0.15">
      <c r="B44" s="1185"/>
      <c r="C44" s="1186"/>
      <c r="D44" s="106"/>
      <c r="E44" s="1189" t="s">
        <v>34</v>
      </c>
      <c r="F44" s="1189"/>
      <c r="G44" s="1189"/>
      <c r="H44" s="1190"/>
      <c r="I44" s="358">
        <v>70</v>
      </c>
      <c r="J44" s="359">
        <v>83</v>
      </c>
      <c r="K44" s="359">
        <v>76</v>
      </c>
      <c r="L44" s="359">
        <v>65</v>
      </c>
      <c r="M44" s="360">
        <v>61</v>
      </c>
    </row>
    <row r="45" spans="2:13" ht="27.75" customHeight="1" x14ac:dyDescent="0.15">
      <c r="B45" s="1185"/>
      <c r="C45" s="1186"/>
      <c r="D45" s="106"/>
      <c r="E45" s="1189" t="s">
        <v>35</v>
      </c>
      <c r="F45" s="1189"/>
      <c r="G45" s="1189"/>
      <c r="H45" s="1190"/>
      <c r="I45" s="358">
        <v>797</v>
      </c>
      <c r="J45" s="359">
        <v>795</v>
      </c>
      <c r="K45" s="359">
        <v>751</v>
      </c>
      <c r="L45" s="359">
        <v>716</v>
      </c>
      <c r="M45" s="360">
        <v>742</v>
      </c>
    </row>
    <row r="46" spans="2:13" ht="27.75" customHeight="1" x14ac:dyDescent="0.15">
      <c r="B46" s="1185"/>
      <c r="C46" s="1186"/>
      <c r="D46" s="107"/>
      <c r="E46" s="1189" t="s">
        <v>36</v>
      </c>
      <c r="F46" s="1189"/>
      <c r="G46" s="1189"/>
      <c r="H46" s="1190"/>
      <c r="I46" s="358" t="s">
        <v>488</v>
      </c>
      <c r="J46" s="359" t="s">
        <v>488</v>
      </c>
      <c r="K46" s="359" t="s">
        <v>488</v>
      </c>
      <c r="L46" s="359" t="s">
        <v>488</v>
      </c>
      <c r="M46" s="360" t="s">
        <v>488</v>
      </c>
    </row>
    <row r="47" spans="2:13" ht="27.75" customHeight="1" x14ac:dyDescent="0.15">
      <c r="B47" s="1185"/>
      <c r="C47" s="1186"/>
      <c r="D47" s="108"/>
      <c r="E47" s="1199" t="s">
        <v>37</v>
      </c>
      <c r="F47" s="1200"/>
      <c r="G47" s="1200"/>
      <c r="H47" s="1201"/>
      <c r="I47" s="358" t="s">
        <v>488</v>
      </c>
      <c r="J47" s="359" t="s">
        <v>488</v>
      </c>
      <c r="K47" s="359" t="s">
        <v>488</v>
      </c>
      <c r="L47" s="359" t="s">
        <v>488</v>
      </c>
      <c r="M47" s="360" t="s">
        <v>488</v>
      </c>
    </row>
    <row r="48" spans="2:13" ht="27.75" customHeight="1" x14ac:dyDescent="0.15">
      <c r="B48" s="1185"/>
      <c r="C48" s="1186"/>
      <c r="D48" s="106"/>
      <c r="E48" s="1189" t="s">
        <v>38</v>
      </c>
      <c r="F48" s="1189"/>
      <c r="G48" s="1189"/>
      <c r="H48" s="1190"/>
      <c r="I48" s="358" t="s">
        <v>488</v>
      </c>
      <c r="J48" s="359" t="s">
        <v>488</v>
      </c>
      <c r="K48" s="359" t="s">
        <v>488</v>
      </c>
      <c r="L48" s="359" t="s">
        <v>488</v>
      </c>
      <c r="M48" s="360" t="s">
        <v>488</v>
      </c>
    </row>
    <row r="49" spans="2:13" ht="27.75" customHeight="1" x14ac:dyDescent="0.15">
      <c r="B49" s="1187"/>
      <c r="C49" s="1188"/>
      <c r="D49" s="106"/>
      <c r="E49" s="1189" t="s">
        <v>39</v>
      </c>
      <c r="F49" s="1189"/>
      <c r="G49" s="1189"/>
      <c r="H49" s="1190"/>
      <c r="I49" s="358" t="s">
        <v>488</v>
      </c>
      <c r="J49" s="359" t="s">
        <v>488</v>
      </c>
      <c r="K49" s="359" t="s">
        <v>488</v>
      </c>
      <c r="L49" s="359" t="s">
        <v>488</v>
      </c>
      <c r="M49" s="360" t="s">
        <v>488</v>
      </c>
    </row>
    <row r="50" spans="2:13" ht="27.75" customHeight="1" x14ac:dyDescent="0.15">
      <c r="B50" s="1183" t="s">
        <v>40</v>
      </c>
      <c r="C50" s="1184"/>
      <c r="D50" s="109"/>
      <c r="E50" s="1189" t="s">
        <v>41</v>
      </c>
      <c r="F50" s="1189"/>
      <c r="G50" s="1189"/>
      <c r="H50" s="1190"/>
      <c r="I50" s="358">
        <v>1734</v>
      </c>
      <c r="J50" s="359">
        <v>2025</v>
      </c>
      <c r="K50" s="359">
        <v>2248</v>
      </c>
      <c r="L50" s="359">
        <v>2045</v>
      </c>
      <c r="M50" s="360">
        <v>1603</v>
      </c>
    </row>
    <row r="51" spans="2:13" ht="27.75" customHeight="1" x14ac:dyDescent="0.15">
      <c r="B51" s="1185"/>
      <c r="C51" s="1186"/>
      <c r="D51" s="106"/>
      <c r="E51" s="1189" t="s">
        <v>42</v>
      </c>
      <c r="F51" s="1189"/>
      <c r="G51" s="1189"/>
      <c r="H51" s="1190"/>
      <c r="I51" s="358">
        <v>227</v>
      </c>
      <c r="J51" s="359">
        <v>204</v>
      </c>
      <c r="K51" s="359">
        <v>195</v>
      </c>
      <c r="L51" s="359">
        <v>172</v>
      </c>
      <c r="M51" s="360">
        <v>176</v>
      </c>
    </row>
    <row r="52" spans="2:13" ht="27.75" customHeight="1" x14ac:dyDescent="0.15">
      <c r="B52" s="1187"/>
      <c r="C52" s="1188"/>
      <c r="D52" s="106"/>
      <c r="E52" s="1189" t="s">
        <v>43</v>
      </c>
      <c r="F52" s="1189"/>
      <c r="G52" s="1189"/>
      <c r="H52" s="1190"/>
      <c r="I52" s="358">
        <v>7481</v>
      </c>
      <c r="J52" s="359">
        <v>7406</v>
      </c>
      <c r="K52" s="359">
        <v>6970</v>
      </c>
      <c r="L52" s="359">
        <v>6697</v>
      </c>
      <c r="M52" s="360">
        <v>6332</v>
      </c>
    </row>
    <row r="53" spans="2:13" ht="27.75" customHeight="1" thickBot="1" x14ac:dyDescent="0.2">
      <c r="B53" s="1191" t="s">
        <v>19</v>
      </c>
      <c r="C53" s="1192"/>
      <c r="D53" s="110"/>
      <c r="E53" s="1193" t="s">
        <v>44</v>
      </c>
      <c r="F53" s="1193"/>
      <c r="G53" s="1193"/>
      <c r="H53" s="1194"/>
      <c r="I53" s="361">
        <v>3990</v>
      </c>
      <c r="J53" s="362">
        <v>3618</v>
      </c>
      <c r="K53" s="362">
        <v>3204</v>
      </c>
      <c r="L53" s="362">
        <v>3096</v>
      </c>
      <c r="M53" s="363">
        <v>3199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hraZsxXeAF4cGdE47JPTTiA4cC5KNU8+zETG0AEw/dPiVJKtSyvu+T8KvNg9alymejnOPUuRVmeVh6Nz6JFMQ==" saltValue="3DsdsQ7E54xOTIFSU9jf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46" zoomScale="55" zoomScaleNormal="55"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0" t="s">
        <v>46</v>
      </c>
      <c r="D55" s="1210"/>
      <c r="E55" s="1211"/>
      <c r="F55" s="122">
        <v>1173</v>
      </c>
      <c r="G55" s="122">
        <v>1054</v>
      </c>
      <c r="H55" s="123">
        <v>838</v>
      </c>
    </row>
    <row r="56" spans="2:8" ht="52.5" customHeight="1" x14ac:dyDescent="0.15">
      <c r="B56" s="124"/>
      <c r="C56" s="1212" t="s">
        <v>47</v>
      </c>
      <c r="D56" s="1212"/>
      <c r="E56" s="1213"/>
      <c r="F56" s="125">
        <v>95</v>
      </c>
      <c r="G56" s="125">
        <v>61</v>
      </c>
      <c r="H56" s="126">
        <v>61</v>
      </c>
    </row>
    <row r="57" spans="2:8" ht="53.25" customHeight="1" x14ac:dyDescent="0.15">
      <c r="B57" s="124"/>
      <c r="C57" s="1214" t="s">
        <v>48</v>
      </c>
      <c r="D57" s="1214"/>
      <c r="E57" s="1215"/>
      <c r="F57" s="127">
        <v>533</v>
      </c>
      <c r="G57" s="127">
        <v>478</v>
      </c>
      <c r="H57" s="128">
        <v>302</v>
      </c>
    </row>
    <row r="58" spans="2:8" ht="45.75" customHeight="1" x14ac:dyDescent="0.15">
      <c r="B58" s="129"/>
      <c r="C58" s="1202" t="s">
        <v>551</v>
      </c>
      <c r="D58" s="1203"/>
      <c r="E58" s="1204"/>
      <c r="F58" s="130">
        <v>291</v>
      </c>
      <c r="G58" s="130">
        <v>255</v>
      </c>
      <c r="H58" s="131">
        <v>178</v>
      </c>
    </row>
    <row r="59" spans="2:8" ht="45.75" customHeight="1" x14ac:dyDescent="0.15">
      <c r="B59" s="129"/>
      <c r="C59" s="1202" t="s">
        <v>552</v>
      </c>
      <c r="D59" s="1203"/>
      <c r="E59" s="1204"/>
      <c r="F59" s="130">
        <v>36</v>
      </c>
      <c r="G59" s="130">
        <v>40</v>
      </c>
      <c r="H59" s="131">
        <v>40</v>
      </c>
    </row>
    <row r="60" spans="2:8" ht="45.75" customHeight="1" x14ac:dyDescent="0.15">
      <c r="B60" s="129"/>
      <c r="C60" s="1202" t="s">
        <v>553</v>
      </c>
      <c r="D60" s="1203"/>
      <c r="E60" s="1204"/>
      <c r="F60" s="130">
        <v>45</v>
      </c>
      <c r="G60" s="130">
        <v>46</v>
      </c>
      <c r="H60" s="131">
        <v>16</v>
      </c>
    </row>
    <row r="61" spans="2:8" ht="45.75" customHeight="1" x14ac:dyDescent="0.15">
      <c r="B61" s="129"/>
      <c r="C61" s="1202" t="s">
        <v>554</v>
      </c>
      <c r="D61" s="1203"/>
      <c r="E61" s="1204"/>
      <c r="F61" s="130">
        <v>5</v>
      </c>
      <c r="G61" s="130">
        <v>10</v>
      </c>
      <c r="H61" s="131">
        <v>15</v>
      </c>
    </row>
    <row r="62" spans="2:8" ht="45.75" customHeight="1" thickBot="1" x14ac:dyDescent="0.2">
      <c r="B62" s="132"/>
      <c r="C62" s="1205" t="s">
        <v>555</v>
      </c>
      <c r="D62" s="1206"/>
      <c r="E62" s="1207"/>
      <c r="F62" s="133">
        <v>0</v>
      </c>
      <c r="G62" s="133">
        <v>0</v>
      </c>
      <c r="H62" s="134">
        <v>10</v>
      </c>
    </row>
    <row r="63" spans="2:8" ht="52.5" customHeight="1" thickBot="1" x14ac:dyDescent="0.2">
      <c r="B63" s="135"/>
      <c r="C63" s="1208" t="s">
        <v>49</v>
      </c>
      <c r="D63" s="1208"/>
      <c r="E63" s="1209"/>
      <c r="F63" s="136">
        <v>1801</v>
      </c>
      <c r="G63" s="136">
        <v>1593</v>
      </c>
      <c r="H63" s="137">
        <v>1201</v>
      </c>
    </row>
    <row r="64" spans="2:8" x14ac:dyDescent="0.15"/>
  </sheetData>
  <sheetProtection algorithmName="SHA-512" hashValue="UEgDKdD0HFhQbZrojxeJwRz6fyyFK0Xgs/9MCtRO3J/vitXVlLhknPz6fE9zHyoEEypisBFffDtNh6z+g3HpNw==" saltValue="EMaunu96dQwKNhAcbTrX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45450</v>
      </c>
      <c r="E3" s="156"/>
      <c r="F3" s="157">
        <v>83103</v>
      </c>
      <c r="G3" s="158"/>
      <c r="H3" s="159"/>
    </row>
    <row r="4" spans="1:8" x14ac:dyDescent="0.15">
      <c r="A4" s="160"/>
      <c r="B4" s="161"/>
      <c r="C4" s="162"/>
      <c r="D4" s="163">
        <v>15692</v>
      </c>
      <c r="E4" s="164"/>
      <c r="F4" s="165">
        <v>41378</v>
      </c>
      <c r="G4" s="166"/>
      <c r="H4" s="167"/>
    </row>
    <row r="5" spans="1:8" x14ac:dyDescent="0.15">
      <c r="A5" s="148" t="s">
        <v>521</v>
      </c>
      <c r="B5" s="153"/>
      <c r="C5" s="154"/>
      <c r="D5" s="155">
        <v>111218</v>
      </c>
      <c r="E5" s="156"/>
      <c r="F5" s="157">
        <v>84459</v>
      </c>
      <c r="G5" s="158"/>
      <c r="H5" s="159"/>
    </row>
    <row r="6" spans="1:8" x14ac:dyDescent="0.15">
      <c r="A6" s="160"/>
      <c r="B6" s="161"/>
      <c r="C6" s="162"/>
      <c r="D6" s="163">
        <v>30572</v>
      </c>
      <c r="E6" s="164"/>
      <c r="F6" s="165">
        <v>47314</v>
      </c>
      <c r="G6" s="166"/>
      <c r="H6" s="167"/>
    </row>
    <row r="7" spans="1:8" x14ac:dyDescent="0.15">
      <c r="A7" s="148" t="s">
        <v>522</v>
      </c>
      <c r="B7" s="153"/>
      <c r="C7" s="154"/>
      <c r="D7" s="155">
        <v>46483</v>
      </c>
      <c r="E7" s="156"/>
      <c r="F7" s="157">
        <v>74568</v>
      </c>
      <c r="G7" s="158"/>
      <c r="H7" s="159"/>
    </row>
    <row r="8" spans="1:8" x14ac:dyDescent="0.15">
      <c r="A8" s="160"/>
      <c r="B8" s="161"/>
      <c r="C8" s="162"/>
      <c r="D8" s="163">
        <v>14087</v>
      </c>
      <c r="E8" s="164"/>
      <c r="F8" s="165">
        <v>42558</v>
      </c>
      <c r="G8" s="166"/>
      <c r="H8" s="167"/>
    </row>
    <row r="9" spans="1:8" x14ac:dyDescent="0.15">
      <c r="A9" s="148" t="s">
        <v>523</v>
      </c>
      <c r="B9" s="153"/>
      <c r="C9" s="154"/>
      <c r="D9" s="155">
        <v>58503</v>
      </c>
      <c r="E9" s="156"/>
      <c r="F9" s="157">
        <v>73693</v>
      </c>
      <c r="G9" s="158"/>
      <c r="H9" s="159"/>
    </row>
    <row r="10" spans="1:8" x14ac:dyDescent="0.15">
      <c r="A10" s="160"/>
      <c r="B10" s="161"/>
      <c r="C10" s="162"/>
      <c r="D10" s="163">
        <v>29317</v>
      </c>
      <c r="E10" s="164"/>
      <c r="F10" s="165">
        <v>44203</v>
      </c>
      <c r="G10" s="166"/>
      <c r="H10" s="167"/>
    </row>
    <row r="11" spans="1:8" x14ac:dyDescent="0.15">
      <c r="A11" s="148" t="s">
        <v>524</v>
      </c>
      <c r="B11" s="153"/>
      <c r="C11" s="154"/>
      <c r="D11" s="155">
        <v>48595</v>
      </c>
      <c r="E11" s="156"/>
      <c r="F11" s="157">
        <v>79401</v>
      </c>
      <c r="G11" s="158"/>
      <c r="H11" s="159"/>
    </row>
    <row r="12" spans="1:8" x14ac:dyDescent="0.15">
      <c r="A12" s="160"/>
      <c r="B12" s="161"/>
      <c r="C12" s="168"/>
      <c r="D12" s="163">
        <v>26791</v>
      </c>
      <c r="E12" s="164"/>
      <c r="F12" s="165">
        <v>49347</v>
      </c>
      <c r="G12" s="166"/>
      <c r="H12" s="167"/>
    </row>
    <row r="13" spans="1:8" x14ac:dyDescent="0.15">
      <c r="A13" s="148"/>
      <c r="B13" s="153"/>
      <c r="C13" s="169"/>
      <c r="D13" s="170">
        <v>62050</v>
      </c>
      <c r="E13" s="171"/>
      <c r="F13" s="172">
        <v>79045</v>
      </c>
      <c r="G13" s="173"/>
      <c r="H13" s="159"/>
    </row>
    <row r="14" spans="1:8" x14ac:dyDescent="0.15">
      <c r="A14" s="160"/>
      <c r="B14" s="161"/>
      <c r="C14" s="162"/>
      <c r="D14" s="163">
        <v>23292</v>
      </c>
      <c r="E14" s="164"/>
      <c r="F14" s="165">
        <v>44960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12.06</v>
      </c>
      <c r="C19" s="174">
        <f>ROUND(VALUE(SUBSTITUTE(実質収支比率等に係る経年分析!G$48,"▲","-")),2)</f>
        <v>6.11</v>
      </c>
      <c r="D19" s="174">
        <f>ROUND(VALUE(SUBSTITUTE(実質収支比率等に係る経年分析!H$48,"▲","-")),2)</f>
        <v>8.34</v>
      </c>
      <c r="E19" s="174">
        <f>ROUND(VALUE(SUBSTITUTE(実質収支比率等に係る経年分析!I$48,"▲","-")),2)</f>
        <v>4.46</v>
      </c>
      <c r="F19" s="174">
        <f>ROUND(VALUE(SUBSTITUTE(実質収支比率等に係る経年分析!J$48,"▲","-")),2)</f>
        <v>3.47</v>
      </c>
    </row>
    <row r="20" spans="1:11" x14ac:dyDescent="0.15">
      <c r="A20" s="174" t="s">
        <v>53</v>
      </c>
      <c r="B20" s="174">
        <f>ROUND(VALUE(SUBSTITUTE(実質収支比率等に係る経年分析!F$47,"▲","-")),2)</f>
        <v>17.84</v>
      </c>
      <c r="C20" s="174">
        <f>ROUND(VALUE(SUBSTITUTE(実質収支比率等に係る経年分析!G$47,"▲","-")),2)</f>
        <v>21.85</v>
      </c>
      <c r="D20" s="174">
        <f>ROUND(VALUE(SUBSTITUTE(実質収支比率等に係る経年分析!H$47,"▲","-")),2)</f>
        <v>23.34</v>
      </c>
      <c r="E20" s="174">
        <f>ROUND(VALUE(SUBSTITUTE(実質収支比率等に係る経年分析!I$47,"▲","-")),2)</f>
        <v>21.51</v>
      </c>
      <c r="F20" s="174">
        <f>ROUND(VALUE(SUBSTITUTE(実質収支比率等に係る経年分析!J$47,"▲","-")),2)</f>
        <v>16.600000000000001</v>
      </c>
    </row>
    <row r="21" spans="1:11" x14ac:dyDescent="0.15">
      <c r="A21" s="174" t="s">
        <v>54</v>
      </c>
      <c r="B21" s="174">
        <f>IF(ISNUMBER(VALUE(SUBSTITUTE(実質収支比率等に係る経年分析!F$49,"▲","-"))),ROUND(VALUE(SUBSTITUTE(実質収支比率等に係る経年分析!F$49,"▲","-")),2),NA())</f>
        <v>10.039999999999999</v>
      </c>
      <c r="C21" s="174">
        <f>IF(ISNUMBER(VALUE(SUBSTITUTE(実質収支比率等に係る経年分析!G$49,"▲","-"))),ROUND(VALUE(SUBSTITUTE(実質収支比率等に係る経年分析!G$49,"▲","-")),2),NA())</f>
        <v>-6.46</v>
      </c>
      <c r="D21" s="174">
        <f>IF(ISNUMBER(VALUE(SUBSTITUTE(実質収支比率等に係る経年分析!H$49,"▲","-"))),ROUND(VALUE(SUBSTITUTE(実質収支比率等に係る経年分析!H$49,"▲","-")),2),NA())</f>
        <v>3.88</v>
      </c>
      <c r="E21" s="174">
        <f>IF(ISNUMBER(VALUE(SUBSTITUTE(実質収支比率等に係る経年分析!I$49,"▲","-"))),ROUND(VALUE(SUBSTITUTE(実質収支比率等に係る経年分析!I$49,"▲","-")),2),NA())</f>
        <v>-9.83</v>
      </c>
      <c r="F21" s="174">
        <f>IF(ISNUMBER(VALUE(SUBSTITUTE(実質収支比率等に係る経年分析!J$49,"▲","-"))),ROUND(VALUE(SUBSTITUTE(実質収支比率等に係る経年分析!J$49,"▲","-")),2),NA())</f>
        <v>-6.05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0.41</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11.18</v>
      </c>
    </row>
    <row r="36" spans="1:16" x14ac:dyDescent="0.15">
      <c r="A36" s="175" t="str">
        <f>IF(連結実質赤字比率に係る赤字・黒字の構成分析!C$34="",NA(),連結実質赤字比率に係る赤字・黒字の構成分析!C$34)</f>
        <v>後期高齢者医療特別会計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0.01</v>
      </c>
      <c r="J36" s="175">
        <f>IF(ROUND(VALUE(SUBSTITUTE(連結実質赤字比率に係る赤字・黒字の構成分析!J$34,"▲", "-")), 2) &lt; 0, ABS(ROUND(VALUE(SUBSTITUTE(連結実質赤字比率に係る赤字・黒字の構成分析!J$34,"▲", "-")), 2)), NA())</f>
        <v>0.02</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680</v>
      </c>
      <c r="E42" s="176"/>
      <c r="F42" s="176"/>
      <c r="G42" s="176">
        <f>'実質公債費比率（分子）の構造'!L$52</f>
        <v>673</v>
      </c>
      <c r="H42" s="176"/>
      <c r="I42" s="176"/>
      <c r="J42" s="176">
        <f>'実質公債費比率（分子）の構造'!M$52</f>
        <v>668</v>
      </c>
      <c r="K42" s="176"/>
      <c r="L42" s="176"/>
      <c r="M42" s="176">
        <f>'実質公債費比率（分子）の構造'!N$52</f>
        <v>648</v>
      </c>
      <c r="N42" s="176"/>
      <c r="O42" s="176"/>
      <c r="P42" s="176">
        <f>'実質公債費比率（分子）の構造'!O$52</f>
        <v>668</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75</v>
      </c>
      <c r="C44" s="176"/>
      <c r="D44" s="176"/>
      <c r="E44" s="176">
        <f>'実質公債費比率（分子）の構造'!L$50</f>
        <v>78</v>
      </c>
      <c r="F44" s="176"/>
      <c r="G44" s="176"/>
      <c r="H44" s="176">
        <f>'実質公債費比率（分子）の構造'!M$50</f>
        <v>71</v>
      </c>
      <c r="I44" s="176"/>
      <c r="J44" s="176"/>
      <c r="K44" s="176">
        <f>'実質公債費比率（分子）の構造'!N$50</f>
        <v>82</v>
      </c>
      <c r="L44" s="176"/>
      <c r="M44" s="176"/>
      <c r="N44" s="176">
        <f>'実質公債費比率（分子）の構造'!O$50</f>
        <v>83</v>
      </c>
      <c r="O44" s="176"/>
      <c r="P44" s="176"/>
    </row>
    <row r="45" spans="1:16" x14ac:dyDescent="0.15">
      <c r="A45" s="176" t="s">
        <v>63</v>
      </c>
      <c r="B45" s="176">
        <f>'実質公債費比率（分子）の構造'!K$49</f>
        <v>11</v>
      </c>
      <c r="C45" s="176"/>
      <c r="D45" s="176"/>
      <c r="E45" s="176">
        <f>'実質公債費比率（分子）の構造'!L$49</f>
        <v>10</v>
      </c>
      <c r="F45" s="176"/>
      <c r="G45" s="176"/>
      <c r="H45" s="176">
        <f>'実質公債費比率（分子）の構造'!M$49</f>
        <v>14</v>
      </c>
      <c r="I45" s="176"/>
      <c r="J45" s="176"/>
      <c r="K45" s="176">
        <f>'実質公債費比率（分子）の構造'!N$49</f>
        <v>15</v>
      </c>
      <c r="L45" s="176"/>
      <c r="M45" s="176"/>
      <c r="N45" s="176">
        <f>'実質公債費比率（分子）の構造'!O$49</f>
        <v>13</v>
      </c>
      <c r="O45" s="176"/>
      <c r="P45" s="176"/>
    </row>
    <row r="46" spans="1:16" x14ac:dyDescent="0.15">
      <c r="A46" s="176" t="s">
        <v>64</v>
      </c>
      <c r="B46" s="176">
        <f>'実質公債費比率（分子）の構造'!K$48</f>
        <v>313</v>
      </c>
      <c r="C46" s="176"/>
      <c r="D46" s="176"/>
      <c r="E46" s="176">
        <f>'実質公債費比率（分子）の構造'!L$48</f>
        <v>315</v>
      </c>
      <c r="F46" s="176"/>
      <c r="G46" s="176"/>
      <c r="H46" s="176">
        <f>'実質公債費比率（分子）の構造'!M$48</f>
        <v>339</v>
      </c>
      <c r="I46" s="176"/>
      <c r="J46" s="176"/>
      <c r="K46" s="176">
        <f>'実質公債費比率（分子）の構造'!N$48</f>
        <v>357</v>
      </c>
      <c r="L46" s="176"/>
      <c r="M46" s="176"/>
      <c r="N46" s="176">
        <f>'実質公債費比率（分子）の構造'!O$48</f>
        <v>313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725</v>
      </c>
      <c r="C49" s="176"/>
      <c r="D49" s="176"/>
      <c r="E49" s="176">
        <f>'実質公債費比率（分子）の構造'!L$45</f>
        <v>728</v>
      </c>
      <c r="F49" s="176"/>
      <c r="G49" s="176"/>
      <c r="H49" s="176">
        <f>'実質公債費比率（分子）の構造'!M$45</f>
        <v>720</v>
      </c>
      <c r="I49" s="176"/>
      <c r="J49" s="176"/>
      <c r="K49" s="176">
        <f>'実質公債費比率（分子）の構造'!N$45</f>
        <v>727</v>
      </c>
      <c r="L49" s="176"/>
      <c r="M49" s="176"/>
      <c r="N49" s="176">
        <f>'実質公債費比率（分子）の構造'!O$45</f>
        <v>713</v>
      </c>
      <c r="O49" s="176"/>
      <c r="P49" s="176"/>
    </row>
    <row r="50" spans="1:16" x14ac:dyDescent="0.15">
      <c r="A50" s="176" t="s">
        <v>67</v>
      </c>
      <c r="B50" s="176" t="e">
        <f>NA()</f>
        <v>#N/A</v>
      </c>
      <c r="C50" s="176">
        <f>IF(ISNUMBER('実質公債費比率（分子）の構造'!K$53),'実質公債費比率（分子）の構造'!K$53,NA())</f>
        <v>444</v>
      </c>
      <c r="D50" s="176" t="e">
        <f>NA()</f>
        <v>#N/A</v>
      </c>
      <c r="E50" s="176" t="e">
        <f>NA()</f>
        <v>#N/A</v>
      </c>
      <c r="F50" s="176">
        <f>IF(ISNUMBER('実質公債費比率（分子）の構造'!L$53),'実質公債費比率（分子）の構造'!L$53,NA())</f>
        <v>458</v>
      </c>
      <c r="G50" s="176" t="e">
        <f>NA()</f>
        <v>#N/A</v>
      </c>
      <c r="H50" s="176" t="e">
        <f>NA()</f>
        <v>#N/A</v>
      </c>
      <c r="I50" s="176">
        <f>IF(ISNUMBER('実質公債費比率（分子）の構造'!M$53),'実質公債費比率（分子）の構造'!M$53,NA())</f>
        <v>476</v>
      </c>
      <c r="J50" s="176" t="e">
        <f>NA()</f>
        <v>#N/A</v>
      </c>
      <c r="K50" s="176" t="e">
        <f>NA()</f>
        <v>#N/A</v>
      </c>
      <c r="L50" s="176">
        <f>IF(ISNUMBER('実質公債費比率（分子）の構造'!N$53),'実質公債費比率（分子）の構造'!N$53,NA())</f>
        <v>533</v>
      </c>
      <c r="M50" s="176" t="e">
        <f>NA()</f>
        <v>#N/A</v>
      </c>
      <c r="N50" s="176" t="e">
        <f>NA()</f>
        <v>#N/A</v>
      </c>
      <c r="O50" s="176">
        <f>IF(ISNUMBER('実質公債費比率（分子）の構造'!O$53),'実質公債費比率（分子）の構造'!O$53,NA())</f>
        <v>454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7481</v>
      </c>
      <c r="E56" s="175"/>
      <c r="F56" s="175"/>
      <c r="G56" s="175">
        <f>'将来負担比率（分子）の構造'!J$52</f>
        <v>7406</v>
      </c>
      <c r="H56" s="175"/>
      <c r="I56" s="175"/>
      <c r="J56" s="175">
        <f>'将来負担比率（分子）の構造'!K$52</f>
        <v>6970</v>
      </c>
      <c r="K56" s="175"/>
      <c r="L56" s="175"/>
      <c r="M56" s="175">
        <f>'将来負担比率（分子）の構造'!L$52</f>
        <v>6697</v>
      </c>
      <c r="N56" s="175"/>
      <c r="O56" s="175"/>
      <c r="P56" s="175">
        <f>'将来負担比率（分子）の構造'!M$52</f>
        <v>6332</v>
      </c>
    </row>
    <row r="57" spans="1:16" x14ac:dyDescent="0.15">
      <c r="A57" s="175" t="s">
        <v>42</v>
      </c>
      <c r="B57" s="175"/>
      <c r="C57" s="175"/>
      <c r="D57" s="175">
        <f>'将来負担比率（分子）の構造'!I$51</f>
        <v>227</v>
      </c>
      <c r="E57" s="175"/>
      <c r="F57" s="175"/>
      <c r="G57" s="175">
        <f>'将来負担比率（分子）の構造'!J$51</f>
        <v>204</v>
      </c>
      <c r="H57" s="175"/>
      <c r="I57" s="175"/>
      <c r="J57" s="175">
        <f>'将来負担比率（分子）の構造'!K$51</f>
        <v>195</v>
      </c>
      <c r="K57" s="175"/>
      <c r="L57" s="175"/>
      <c r="M57" s="175">
        <f>'将来負担比率（分子）の構造'!L$51</f>
        <v>172</v>
      </c>
      <c r="N57" s="175"/>
      <c r="O57" s="175"/>
      <c r="P57" s="175">
        <f>'将来負担比率（分子）の構造'!M$51</f>
        <v>176</v>
      </c>
    </row>
    <row r="58" spans="1:16" x14ac:dyDescent="0.15">
      <c r="A58" s="175" t="s">
        <v>41</v>
      </c>
      <c r="B58" s="175"/>
      <c r="C58" s="175"/>
      <c r="D58" s="175">
        <f>'将来負担比率（分子）の構造'!I$50</f>
        <v>1734</v>
      </c>
      <c r="E58" s="175"/>
      <c r="F58" s="175"/>
      <c r="G58" s="175">
        <f>'将来負担比率（分子）の構造'!J$50</f>
        <v>2025</v>
      </c>
      <c r="H58" s="175"/>
      <c r="I58" s="175"/>
      <c r="J58" s="175">
        <f>'将来負担比率（分子）の構造'!K$50</f>
        <v>2248</v>
      </c>
      <c r="K58" s="175"/>
      <c r="L58" s="175"/>
      <c r="M58" s="175">
        <f>'将来負担比率（分子）の構造'!L$50</f>
        <v>2045</v>
      </c>
      <c r="N58" s="175"/>
      <c r="O58" s="175"/>
      <c r="P58" s="175">
        <f>'将来負担比率（分子）の構造'!M$50</f>
        <v>1603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797</v>
      </c>
      <c r="C62" s="175"/>
      <c r="D62" s="175"/>
      <c r="E62" s="175">
        <f>'将来負担比率（分子）の構造'!J$45</f>
        <v>795</v>
      </c>
      <c r="F62" s="175"/>
      <c r="G62" s="175"/>
      <c r="H62" s="175">
        <f>'将来負担比率（分子）の構造'!K$45</f>
        <v>751</v>
      </c>
      <c r="I62" s="175"/>
      <c r="J62" s="175"/>
      <c r="K62" s="175">
        <f>'将来負担比率（分子）の構造'!L$45</f>
        <v>716</v>
      </c>
      <c r="L62" s="175"/>
      <c r="M62" s="175"/>
      <c r="N62" s="175">
        <f>'将来負担比率（分子）の構造'!M$45</f>
        <v>742</v>
      </c>
      <c r="O62" s="175"/>
      <c r="P62" s="175"/>
    </row>
    <row r="63" spans="1:16" x14ac:dyDescent="0.15">
      <c r="A63" s="175" t="s">
        <v>34</v>
      </c>
      <c r="B63" s="175">
        <f>'将来負担比率（分子）の構造'!I$44</f>
        <v>70</v>
      </c>
      <c r="C63" s="175"/>
      <c r="D63" s="175"/>
      <c r="E63" s="175">
        <f>'将来負担比率（分子）の構造'!J$44</f>
        <v>83</v>
      </c>
      <c r="F63" s="175"/>
      <c r="G63" s="175"/>
      <c r="H63" s="175">
        <f>'将来負担比率（分子）の構造'!K$44</f>
        <v>76</v>
      </c>
      <c r="I63" s="175"/>
      <c r="J63" s="175"/>
      <c r="K63" s="175">
        <f>'将来負担比率（分子）の構造'!L$44</f>
        <v>65</v>
      </c>
      <c r="L63" s="175"/>
      <c r="M63" s="175"/>
      <c r="N63" s="175">
        <f>'将来負担比率（分子）の構造'!M$44</f>
        <v>61</v>
      </c>
      <c r="O63" s="175"/>
      <c r="P63" s="175"/>
    </row>
    <row r="64" spans="1:16" x14ac:dyDescent="0.15">
      <c r="A64" s="175" t="s">
        <v>33</v>
      </c>
      <c r="B64" s="175">
        <f>'将来負担比率（分子）の構造'!I$43</f>
        <v>3709</v>
      </c>
      <c r="C64" s="175"/>
      <c r="D64" s="175"/>
      <c r="E64" s="175">
        <f>'将来負担比率（分子）の構造'!J$43</f>
        <v>3612</v>
      </c>
      <c r="F64" s="175"/>
      <c r="G64" s="175"/>
      <c r="H64" s="175">
        <f>'将来負担比率（分子）の構造'!K$43</f>
        <v>3145</v>
      </c>
      <c r="I64" s="175"/>
      <c r="J64" s="175"/>
      <c r="K64" s="175">
        <f>'将来負担比率（分子）の構造'!L$43</f>
        <v>2865</v>
      </c>
      <c r="L64" s="175"/>
      <c r="M64" s="175"/>
      <c r="N64" s="175">
        <f>'将来負担比率（分子）の構造'!M$43</f>
        <v>2489</v>
      </c>
      <c r="O64" s="175"/>
      <c r="P64" s="175"/>
    </row>
    <row r="65" spans="1:16" x14ac:dyDescent="0.15">
      <c r="A65" s="175" t="s">
        <v>32</v>
      </c>
      <c r="B65" s="175">
        <f>'将来負担比率（分子）の構造'!I$42</f>
        <v>985</v>
      </c>
      <c r="C65" s="175"/>
      <c r="D65" s="175"/>
      <c r="E65" s="175">
        <f>'将来負担比率（分子）の構造'!J$42</f>
        <v>684</v>
      </c>
      <c r="F65" s="175"/>
      <c r="G65" s="175"/>
      <c r="H65" s="175">
        <f>'将来負担比率（分子）の構造'!K$42</f>
        <v>637</v>
      </c>
      <c r="I65" s="175"/>
      <c r="J65" s="175"/>
      <c r="K65" s="175">
        <f>'将来負担比率（分子）の構造'!L$42</f>
        <v>590</v>
      </c>
      <c r="L65" s="175"/>
      <c r="M65" s="175"/>
      <c r="N65" s="175">
        <f>'将来負担比率（分子）の構造'!M$42</f>
        <v>543</v>
      </c>
      <c r="O65" s="175"/>
      <c r="P65" s="175"/>
    </row>
    <row r="66" spans="1:16" x14ac:dyDescent="0.15">
      <c r="A66" s="175" t="s">
        <v>31</v>
      </c>
      <c r="B66" s="175">
        <f>'将来負担比率（分子）の構造'!I$41</f>
        <v>7870</v>
      </c>
      <c r="C66" s="175"/>
      <c r="D66" s="175"/>
      <c r="E66" s="175">
        <f>'将来負担比率（分子）の構造'!J$41</f>
        <v>8078</v>
      </c>
      <c r="F66" s="175"/>
      <c r="G66" s="175"/>
      <c r="H66" s="175">
        <f>'将来負担比率（分子）の構造'!K$41</f>
        <v>8007</v>
      </c>
      <c r="I66" s="175"/>
      <c r="J66" s="175"/>
      <c r="K66" s="175">
        <f>'将来負担比率（分子）の構造'!L$41</f>
        <v>7774</v>
      </c>
      <c r="L66" s="175"/>
      <c r="M66" s="175"/>
      <c r="N66" s="175">
        <f>'将来負担比率（分子）の構造'!M$41</f>
        <v>7475</v>
      </c>
      <c r="O66" s="175"/>
      <c r="P66" s="175"/>
    </row>
    <row r="67" spans="1:16" x14ac:dyDescent="0.15">
      <c r="A67" s="175" t="s">
        <v>71</v>
      </c>
      <c r="B67" s="175" t="e">
        <f>NA()</f>
        <v>#N/A</v>
      </c>
      <c r="C67" s="175">
        <f>IF(ISNUMBER('将来負担比率（分子）の構造'!I$53), IF('将来負担比率（分子）の構造'!I$53 &lt; 0, 0, '将来負担比率（分子）の構造'!I$53), NA())</f>
        <v>3990</v>
      </c>
      <c r="D67" s="175" t="e">
        <f>NA()</f>
        <v>#N/A</v>
      </c>
      <c r="E67" s="175" t="e">
        <f>NA()</f>
        <v>#N/A</v>
      </c>
      <c r="F67" s="175">
        <f>IF(ISNUMBER('将来負担比率（分子）の構造'!J$53), IF('将来負担比率（分子）の構造'!J$53 &lt; 0, 0, '将来負担比率（分子）の構造'!J$53), NA())</f>
        <v>3618</v>
      </c>
      <c r="G67" s="175" t="e">
        <f>NA()</f>
        <v>#N/A</v>
      </c>
      <c r="H67" s="175" t="e">
        <f>NA()</f>
        <v>#N/A</v>
      </c>
      <c r="I67" s="175">
        <f>IF(ISNUMBER('将来負担比率（分子）の構造'!K$53), IF('将来負担比率（分子）の構造'!K$53 &lt; 0, 0, '将来負担比率（分子）の構造'!K$53), NA())</f>
        <v>3204</v>
      </c>
      <c r="J67" s="175" t="e">
        <f>NA()</f>
        <v>#N/A</v>
      </c>
      <c r="K67" s="175" t="e">
        <f>NA()</f>
        <v>#N/A</v>
      </c>
      <c r="L67" s="175">
        <f>IF(ISNUMBER('将来負担比率（分子）の構造'!L$53), IF('将来負担比率（分子）の構造'!L$53 &lt; 0, 0, '将来負担比率（分子）の構造'!L$53), NA())</f>
        <v>3096</v>
      </c>
      <c r="M67" s="175" t="e">
        <f>NA()</f>
        <v>#N/A</v>
      </c>
      <c r="N67" s="175" t="e">
        <f>NA()</f>
        <v>#N/A</v>
      </c>
      <c r="O67" s="175">
        <f>IF(ISNUMBER('将来負担比率（分子）の構造'!M$53), IF('将来負担比率（分子）の構造'!M$53 &lt; 0, 0, '将来負担比率（分子）の構造'!M$53), NA())</f>
        <v>3199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1173</v>
      </c>
      <c r="C72" s="179">
        <f>基金残高に係る経年分析!G55</f>
        <v>1054</v>
      </c>
      <c r="D72" s="179">
        <f>基金残高に係る経年分析!H55</f>
        <v>838</v>
      </c>
    </row>
    <row r="73" spans="1:16" x14ac:dyDescent="0.15">
      <c r="A73" s="178" t="s">
        <v>74</v>
      </c>
      <c r="B73" s="179">
        <f>基金残高に係る経年分析!F56</f>
        <v>95</v>
      </c>
      <c r="C73" s="179">
        <f>基金残高に係る経年分析!G56</f>
        <v>61</v>
      </c>
      <c r="D73" s="179">
        <f>基金残高に係る経年分析!H56</f>
        <v>61</v>
      </c>
    </row>
    <row r="74" spans="1:16" x14ac:dyDescent="0.15">
      <c r="A74" s="178" t="s">
        <v>75</v>
      </c>
      <c r="B74" s="179">
        <f>基金残高に係る経年分析!F57</f>
        <v>533</v>
      </c>
      <c r="C74" s="179">
        <f>基金残高に係る経年分析!G57</f>
        <v>478</v>
      </c>
      <c r="D74" s="179">
        <f>基金残高に係る経年分析!H57</f>
        <v>302</v>
      </c>
    </row>
  </sheetData>
  <sheetProtection algorithmName="SHA-512" hashValue="Rfin9kMPFTglu+LEtP0NOJQ+FbFnQrJ37F5YH5zPZKZrkS/xS1ecjEjuIFAJe0kK7azc2EXC928IaJwtdszZVw==" saltValue="XuUghHFHnF7xJ8ymJMD0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2025-03-13T02:31:47Z</cp:lastPrinted>
  <dcterms:created xsi:type="dcterms:W3CDTF">2025-02-19T01:01:44Z</dcterms:created>
  <dcterms:modified xsi:type="dcterms:W3CDTF">2025-03-13T23:56:59Z</dcterms:modified>
  <cp:category/>
</cp:coreProperties>
</file>